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mpras\Desktop\COMPRAS 2024\PAAAS 2024\"/>
    </mc:Choice>
  </mc:AlternateContent>
  <bookViews>
    <workbookView xWindow="-120" yWindow="-120" windowWidth="24240" windowHeight="13020"/>
  </bookViews>
  <sheets>
    <sheet name="Programa Anual Adquisiciones" sheetId="6" r:id="rId1"/>
    <sheet name="Calendario Financiero " sheetId="7" r:id="rId2"/>
    <sheet name="Descripción" sheetId="3" r:id="rId3"/>
  </sheets>
  <definedNames>
    <definedName name="_xlnm.Print_Titles" localSheetId="1">'Calendario Financiero 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6" i="6" l="1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L132" i="6"/>
  <c r="L30" i="6"/>
  <c r="L129" i="6"/>
  <c r="L101" i="6"/>
  <c r="L100" i="6"/>
  <c r="L92" i="6"/>
  <c r="L91" i="6"/>
  <c r="L62" i="6"/>
  <c r="M142" i="6" l="1"/>
  <c r="L141" i="6"/>
  <c r="L137" i="6"/>
  <c r="L136" i="6"/>
  <c r="L131" i="6"/>
  <c r="L105" i="6"/>
  <c r="L104" i="6"/>
  <c r="L103" i="6"/>
  <c r="L95" i="6"/>
  <c r="L94" i="6"/>
  <c r="L42" i="6"/>
  <c r="L33" i="6"/>
  <c r="L29" i="6"/>
  <c r="L28" i="6"/>
  <c r="L27" i="6"/>
  <c r="L26" i="6"/>
  <c r="L25" i="6"/>
  <c r="L126" i="6"/>
  <c r="L125" i="6"/>
  <c r="L124" i="6"/>
  <c r="L123" i="6"/>
  <c r="L122" i="6"/>
  <c r="L89" i="6"/>
  <c r="L88" i="6"/>
  <c r="L85" i="6"/>
  <c r="L76" i="6"/>
  <c r="L75" i="6"/>
  <c r="L74" i="6"/>
  <c r="L73" i="6"/>
  <c r="L72" i="6"/>
  <c r="L61" i="6"/>
  <c r="L59" i="6"/>
  <c r="L58" i="6"/>
  <c r="L39" i="6"/>
  <c r="L38" i="6"/>
  <c r="L35" i="6"/>
  <c r="L32" i="6"/>
  <c r="L31" i="6"/>
  <c r="L24" i="6"/>
  <c r="L23" i="6"/>
  <c r="L22" i="6"/>
  <c r="L134" i="6"/>
  <c r="L133" i="6"/>
  <c r="L120" i="6"/>
  <c r="L117" i="6"/>
  <c r="L113" i="6"/>
  <c r="L102" i="6"/>
  <c r="L99" i="6"/>
  <c r="L98" i="6"/>
  <c r="L97" i="6"/>
  <c r="L93" i="6"/>
  <c r="L84" i="6"/>
  <c r="L83" i="6"/>
  <c r="L82" i="6"/>
  <c r="L71" i="6"/>
  <c r="L70" i="6"/>
  <c r="L69" i="6"/>
  <c r="L68" i="6"/>
  <c r="L67" i="6"/>
  <c r="L66" i="6"/>
  <c r="L65" i="6"/>
  <c r="L64" i="6"/>
  <c r="L57" i="6"/>
  <c r="L56" i="6"/>
  <c r="L55" i="6"/>
  <c r="L54" i="6"/>
  <c r="L53" i="6"/>
  <c r="L52" i="6"/>
  <c r="L41" i="6"/>
  <c r="L40" i="6"/>
  <c r="L21" i="6"/>
  <c r="L20" i="6"/>
  <c r="L19" i="6"/>
  <c r="L18" i="6"/>
  <c r="L17" i="6"/>
  <c r="L78" i="6"/>
  <c r="L50" i="6"/>
  <c r="L49" i="6"/>
  <c r="L48" i="6"/>
  <c r="L47" i="6"/>
  <c r="L46" i="6"/>
  <c r="R15" i="6" l="1"/>
  <c r="L111" i="6"/>
  <c r="L110" i="6"/>
  <c r="L51" i="6"/>
  <c r="L45" i="6"/>
  <c r="L44" i="6"/>
  <c r="L43" i="6"/>
  <c r="C10" i="7" l="1"/>
  <c r="D10" i="7" s="1"/>
  <c r="E10" i="7" s="1"/>
  <c r="D11" i="7"/>
  <c r="E11" i="7"/>
  <c r="F11" i="7"/>
  <c r="G11" i="7" s="1"/>
  <c r="H11" i="7"/>
  <c r="I11" i="7"/>
  <c r="J11" i="7"/>
  <c r="K11" i="7" s="1"/>
  <c r="L11" i="7" s="1"/>
  <c r="M11" i="7" s="1"/>
  <c r="N11" i="7" s="1"/>
  <c r="O11" i="7"/>
  <c r="D13" i="7"/>
  <c r="E13" i="7" s="1"/>
  <c r="F13" i="7" s="1"/>
  <c r="G13" i="7" s="1"/>
  <c r="H13" i="7" s="1"/>
  <c r="I13" i="7" s="1"/>
  <c r="J13" i="7" s="1"/>
  <c r="K13" i="7" s="1"/>
  <c r="L13" i="7" s="1"/>
  <c r="M13" i="7" s="1"/>
  <c r="N13" i="7" s="1"/>
  <c r="O13" i="7" s="1"/>
  <c r="D14" i="7"/>
  <c r="E14" i="7" s="1"/>
  <c r="F14" i="7" s="1"/>
  <c r="G14" i="7" s="1"/>
  <c r="H14" i="7" s="1"/>
  <c r="I14" i="7" s="1"/>
  <c r="J14" i="7" s="1"/>
  <c r="K14" i="7" s="1"/>
  <c r="L14" i="7" s="1"/>
  <c r="M14" i="7" s="1"/>
  <c r="N14" i="7" s="1"/>
  <c r="O14" i="7" s="1"/>
  <c r="D15" i="7"/>
  <c r="E15" i="7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D16" i="7"/>
  <c r="E16" i="7" s="1"/>
  <c r="F16" i="7" s="1"/>
  <c r="G16" i="7" s="1"/>
  <c r="H16" i="7" s="1"/>
  <c r="I16" i="7" s="1"/>
  <c r="J16" i="7" s="1"/>
  <c r="K16" i="7" s="1"/>
  <c r="L16" i="7" s="1"/>
  <c r="M16" i="7" s="1"/>
  <c r="N16" i="7" s="1"/>
  <c r="O16" i="7" s="1"/>
  <c r="D17" i="7"/>
  <c r="E17" i="7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D18" i="7"/>
  <c r="E18" i="7"/>
  <c r="F18" i="7" s="1"/>
  <c r="G18" i="7" s="1"/>
  <c r="H18" i="7" s="1"/>
  <c r="I18" i="7"/>
  <c r="J18" i="7"/>
  <c r="K18" i="7" s="1"/>
  <c r="L18" i="7"/>
  <c r="M18" i="7" s="1"/>
  <c r="N18" i="7"/>
  <c r="O18" i="7" s="1"/>
  <c r="D19" i="7"/>
  <c r="E19" i="7"/>
  <c r="F19" i="7" s="1"/>
  <c r="G19" i="7" s="1"/>
  <c r="H19" i="7"/>
  <c r="I19" i="7"/>
  <c r="J19" i="7"/>
  <c r="K19" i="7" s="1"/>
  <c r="L19" i="7" s="1"/>
  <c r="M19" i="7" s="1"/>
  <c r="N19" i="7" s="1"/>
  <c r="O19" i="7"/>
  <c r="D20" i="7"/>
  <c r="E20" i="7" s="1"/>
  <c r="F20" i="7" s="1"/>
  <c r="G20" i="7" s="1"/>
  <c r="H20" i="7" s="1"/>
  <c r="I20" i="7" s="1"/>
  <c r="J20" i="7" s="1"/>
  <c r="K20" i="7" s="1"/>
  <c r="L20" i="7" s="1"/>
  <c r="M20" i="7" s="1"/>
  <c r="N20" i="7" s="1"/>
  <c r="O20" i="7" s="1"/>
  <c r="D21" i="7"/>
  <c r="E21" i="7"/>
  <c r="F21" i="7"/>
  <c r="G21" i="7" s="1"/>
  <c r="H21" i="7"/>
  <c r="I21" i="7"/>
  <c r="J21" i="7"/>
  <c r="K21" i="7" s="1"/>
  <c r="L21" i="7" s="1"/>
  <c r="M21" i="7" s="1"/>
  <c r="N21" i="7" s="1"/>
  <c r="O21" i="7" s="1"/>
  <c r="D22" i="7"/>
  <c r="E22" i="7"/>
  <c r="F22" i="7" s="1"/>
  <c r="G22" i="7" s="1"/>
  <c r="H22" i="7"/>
  <c r="I22" i="7" s="1"/>
  <c r="J22" i="7" s="1"/>
  <c r="K22" i="7"/>
  <c r="L22" i="7"/>
  <c r="M22" i="7" s="1"/>
  <c r="N22" i="7" s="1"/>
  <c r="O22" i="7" s="1"/>
  <c r="D23" i="7"/>
  <c r="E23" i="7" s="1"/>
  <c r="F23" i="7" s="1"/>
  <c r="G23" i="7" s="1"/>
  <c r="H23" i="7"/>
  <c r="I23" i="7" s="1"/>
  <c r="J23" i="7"/>
  <c r="K23" i="7"/>
  <c r="L23" i="7"/>
  <c r="M23" i="7" s="1"/>
  <c r="N23" i="7" s="1"/>
  <c r="O23" i="7" s="1"/>
  <c r="D24" i="7"/>
  <c r="E24" i="7"/>
  <c r="F24" i="7"/>
  <c r="G24" i="7" s="1"/>
  <c r="H24" i="7"/>
  <c r="I24" i="7" s="1"/>
  <c r="J24" i="7" s="1"/>
  <c r="K24" i="7" s="1"/>
  <c r="L24" i="7"/>
  <c r="M24" i="7" s="1"/>
  <c r="N24" i="7"/>
  <c r="O24" i="7" s="1"/>
  <c r="D25" i="7"/>
  <c r="E25" i="7" s="1"/>
  <c r="F25" i="7" s="1"/>
  <c r="G25" i="7" s="1"/>
  <c r="H25" i="7" s="1"/>
  <c r="I25" i="7"/>
  <c r="J25" i="7"/>
  <c r="K25" i="7"/>
  <c r="L25" i="7"/>
  <c r="M25" i="7" s="1"/>
  <c r="N25" i="7" s="1"/>
  <c r="O25" i="7" s="1"/>
  <c r="D26" i="7"/>
  <c r="E26" i="7"/>
  <c r="F26" i="7"/>
  <c r="G26" i="7" s="1"/>
  <c r="H26" i="7"/>
  <c r="I26" i="7" s="1"/>
  <c r="J26" i="7"/>
  <c r="K26" i="7" s="1"/>
  <c r="L26" i="7" s="1"/>
  <c r="M26" i="7" s="1"/>
  <c r="N26" i="7"/>
  <c r="O26" i="7" s="1"/>
  <c r="D27" i="7"/>
  <c r="E27" i="7"/>
  <c r="F27" i="7" s="1"/>
  <c r="G27" i="7" s="1"/>
  <c r="H27" i="7" s="1"/>
  <c r="I27" i="7"/>
  <c r="J27" i="7"/>
  <c r="K27" i="7" s="1"/>
  <c r="L27" i="7"/>
  <c r="M27" i="7" s="1"/>
  <c r="N27" i="7" s="1"/>
  <c r="O27" i="7" s="1"/>
  <c r="D28" i="7"/>
  <c r="E28" i="7"/>
  <c r="F28" i="7" s="1"/>
  <c r="G28" i="7" s="1"/>
  <c r="H28" i="7"/>
  <c r="I28" i="7"/>
  <c r="J28" i="7"/>
  <c r="K28" i="7" s="1"/>
  <c r="L28" i="7" s="1"/>
  <c r="M28" i="7" s="1"/>
  <c r="N28" i="7" s="1"/>
  <c r="O28" i="7" s="1"/>
  <c r="D29" i="7"/>
  <c r="E29" i="7"/>
  <c r="F29" i="7"/>
  <c r="G29" i="7" s="1"/>
  <c r="H29" i="7" s="1"/>
  <c r="I29" i="7" s="1"/>
  <c r="J29" i="7" s="1"/>
  <c r="K29" i="7"/>
  <c r="L29" i="7"/>
  <c r="M29" i="7" s="1"/>
  <c r="N29" i="7" s="1"/>
  <c r="O29" i="7" s="1"/>
  <c r="D30" i="7"/>
  <c r="E30" i="7"/>
  <c r="F30" i="7"/>
  <c r="G30" i="7" s="1"/>
  <c r="H30" i="7"/>
  <c r="I30" i="7" s="1"/>
  <c r="J30" i="7" s="1"/>
  <c r="K30" i="7" s="1"/>
  <c r="L30" i="7" s="1"/>
  <c r="M30" i="7" s="1"/>
  <c r="N30" i="7" s="1"/>
  <c r="O30" i="7" s="1"/>
  <c r="D31" i="7"/>
  <c r="E31" i="7"/>
  <c r="F31" i="7" s="1"/>
  <c r="G31" i="7" s="1"/>
  <c r="H31" i="7"/>
  <c r="I31" i="7" s="1"/>
  <c r="J31" i="7" s="1"/>
  <c r="K31" i="7" s="1"/>
  <c r="L31" i="7" s="1"/>
  <c r="M31" i="7" s="1"/>
  <c r="N31" i="7" s="1"/>
  <c r="O31" i="7" s="1"/>
  <c r="D32" i="7"/>
  <c r="E32" i="7" s="1"/>
  <c r="F32" i="7" s="1"/>
  <c r="G32" i="7" s="1"/>
  <c r="H32" i="7"/>
  <c r="I32" i="7" s="1"/>
  <c r="J32" i="7"/>
  <c r="K32" i="7" s="1"/>
  <c r="L32" i="7" s="1"/>
  <c r="M32" i="7" s="1"/>
  <c r="N32" i="7" s="1"/>
  <c r="O32" i="7" s="1"/>
  <c r="D33" i="7"/>
  <c r="E33" i="7"/>
  <c r="F33" i="7"/>
  <c r="G33" i="7" s="1"/>
  <c r="H33" i="7"/>
  <c r="I33" i="7" s="1"/>
  <c r="J33" i="7" s="1"/>
  <c r="K33" i="7" s="1"/>
  <c r="L33" i="7" s="1"/>
  <c r="M33" i="7" s="1"/>
  <c r="N33" i="7" s="1"/>
  <c r="O33" i="7" s="1"/>
  <c r="D34" i="7"/>
  <c r="E34" i="7" s="1"/>
  <c r="F34" i="7" s="1"/>
  <c r="G34" i="7" s="1"/>
  <c r="H34" i="7" s="1"/>
  <c r="I34" i="7"/>
  <c r="J34" i="7"/>
  <c r="K34" i="7" s="1"/>
  <c r="L34" i="7" s="1"/>
  <c r="M34" i="7" s="1"/>
  <c r="N34" i="7" s="1"/>
  <c r="O34" i="7" s="1"/>
  <c r="D35" i="7"/>
  <c r="E35" i="7"/>
  <c r="F35" i="7"/>
  <c r="G35" i="7" s="1"/>
  <c r="H35" i="7"/>
  <c r="I35" i="7" s="1"/>
  <c r="J35" i="7" s="1"/>
  <c r="K35" i="7" s="1"/>
  <c r="L35" i="7" s="1"/>
  <c r="M35" i="7" s="1"/>
  <c r="N35" i="7" s="1"/>
  <c r="O35" i="7" s="1"/>
  <c r="D36" i="7"/>
  <c r="E36" i="7"/>
  <c r="F36" i="7" s="1"/>
  <c r="G36" i="7" s="1"/>
  <c r="H36" i="7" s="1"/>
  <c r="I36" i="7"/>
  <c r="J36" i="7" s="1"/>
  <c r="K36" i="7" s="1"/>
  <c r="L36" i="7" s="1"/>
  <c r="M36" i="7" s="1"/>
  <c r="N36" i="7" s="1"/>
  <c r="O36" i="7" s="1"/>
  <c r="D37" i="7"/>
  <c r="E37" i="7"/>
  <c r="F37" i="7" s="1"/>
  <c r="G37" i="7" s="1"/>
  <c r="H37" i="7"/>
  <c r="I37" i="7" s="1"/>
  <c r="J37" i="7" s="1"/>
  <c r="K37" i="7" s="1"/>
  <c r="L37" i="7" s="1"/>
  <c r="M37" i="7" s="1"/>
  <c r="N37" i="7" s="1"/>
  <c r="O37" i="7" s="1"/>
  <c r="D38" i="7"/>
  <c r="E38" i="7"/>
  <c r="F38" i="7"/>
  <c r="G38" i="7" s="1"/>
  <c r="H38" i="7" s="1"/>
  <c r="I38" i="7" s="1"/>
  <c r="J38" i="7" s="1"/>
  <c r="K38" i="7" s="1"/>
  <c r="L38" i="7" s="1"/>
  <c r="M38" i="7" s="1"/>
  <c r="N38" i="7" s="1"/>
  <c r="O38" i="7" s="1"/>
  <c r="C39" i="7"/>
  <c r="D39" i="7"/>
  <c r="E39" i="7"/>
  <c r="F39" i="7" s="1"/>
  <c r="G39" i="7"/>
  <c r="H39" i="7"/>
  <c r="I39" i="7"/>
  <c r="J39" i="7" s="1"/>
  <c r="K39" i="7" s="1"/>
  <c r="L39" i="7" s="1"/>
  <c r="M39" i="7" s="1"/>
  <c r="N39" i="7"/>
  <c r="O39" i="7"/>
  <c r="D40" i="7"/>
  <c r="E40" i="7" s="1"/>
  <c r="F40" i="7" s="1"/>
  <c r="G40" i="7"/>
  <c r="H40" i="7" s="1"/>
  <c r="I40" i="7" s="1"/>
  <c r="J40" i="7"/>
  <c r="K40" i="7"/>
  <c r="L40" i="7" s="1"/>
  <c r="M40" i="7" s="1"/>
  <c r="N40" i="7"/>
  <c r="O40" i="7"/>
  <c r="D41" i="7"/>
  <c r="E41" i="7"/>
  <c r="F41" i="7" s="1"/>
  <c r="G41" i="7"/>
  <c r="H41" i="7" s="1"/>
  <c r="I41" i="7"/>
  <c r="J41" i="7"/>
  <c r="K41" i="7"/>
  <c r="L41" i="7" s="1"/>
  <c r="M41" i="7" s="1"/>
  <c r="N41" i="7" s="1"/>
  <c r="O41" i="7" s="1"/>
  <c r="D42" i="7"/>
  <c r="E42" i="7"/>
  <c r="F42" i="7" s="1"/>
  <c r="G42" i="7"/>
  <c r="H42" i="7"/>
  <c r="I42" i="7" s="1"/>
  <c r="J42" i="7" s="1"/>
  <c r="K42" i="7" s="1"/>
  <c r="L42" i="7" s="1"/>
  <c r="M42" i="7"/>
  <c r="N42" i="7"/>
  <c r="O42" i="7" s="1"/>
  <c r="D43" i="7"/>
  <c r="E43" i="7" s="1"/>
  <c r="F43" i="7" s="1"/>
  <c r="G43" i="7" s="1"/>
  <c r="H43" i="7" s="1"/>
  <c r="I43" i="7"/>
  <c r="J43" i="7"/>
  <c r="K43" i="7"/>
  <c r="L43" i="7" s="1"/>
  <c r="M43" i="7" s="1"/>
  <c r="N43" i="7"/>
  <c r="O43" i="7" s="1"/>
  <c r="D44" i="7"/>
  <c r="E44" i="7"/>
  <c r="F44" i="7" s="1"/>
  <c r="G44" i="7"/>
  <c r="H44" i="7" s="1"/>
  <c r="I44" i="7"/>
  <c r="J44" i="7"/>
  <c r="K44" i="7" s="1"/>
  <c r="L44" i="7" s="1"/>
  <c r="M44" i="7" s="1"/>
  <c r="N44" i="7"/>
  <c r="O44" i="7" s="1"/>
  <c r="D45" i="7"/>
  <c r="E45" i="7"/>
  <c r="F45" i="7" s="1"/>
  <c r="G45" i="7"/>
  <c r="H45" i="7" s="1"/>
  <c r="I45" i="7" s="1"/>
  <c r="J45" i="7" s="1"/>
  <c r="K45" i="7"/>
  <c r="L45" i="7" s="1"/>
  <c r="M45" i="7"/>
  <c r="N45" i="7"/>
  <c r="O45" i="7" s="1"/>
  <c r="D46" i="7"/>
  <c r="E46" i="7" s="1"/>
  <c r="F46" i="7" s="1"/>
  <c r="G46" i="7"/>
  <c r="H46" i="7"/>
  <c r="I46" i="7"/>
  <c r="J46" i="7"/>
  <c r="K46" i="7" s="1"/>
  <c r="L46" i="7" s="1"/>
  <c r="M46" i="7" s="1"/>
  <c r="N46" i="7" s="1"/>
  <c r="O46" i="7" s="1"/>
  <c r="D47" i="7"/>
  <c r="E47" i="7"/>
  <c r="F47" i="7" s="1"/>
  <c r="G47" i="7"/>
  <c r="H47" i="7" s="1"/>
  <c r="I47" i="7"/>
  <c r="J47" i="7" s="1"/>
  <c r="K47" i="7" s="1"/>
  <c r="L47" i="7" s="1"/>
  <c r="M47" i="7"/>
  <c r="N47" i="7" s="1"/>
  <c r="O47" i="7" s="1"/>
  <c r="D48" i="7"/>
  <c r="E48" i="7"/>
  <c r="F48" i="7" s="1"/>
  <c r="G48" i="7" s="1"/>
  <c r="H48" i="7" s="1"/>
  <c r="I48" i="7"/>
  <c r="J48" i="7" s="1"/>
  <c r="K48" i="7"/>
  <c r="L48" i="7" s="1"/>
  <c r="M48" i="7"/>
  <c r="N48" i="7" s="1"/>
  <c r="O48" i="7" s="1"/>
  <c r="D49" i="7"/>
  <c r="E49" i="7" s="1"/>
  <c r="F49" i="7" s="1"/>
  <c r="G49" i="7"/>
  <c r="H49" i="7"/>
  <c r="I49" i="7"/>
  <c r="J49" i="7"/>
  <c r="K49" i="7" s="1"/>
  <c r="L49" i="7" s="1"/>
  <c r="M49" i="7" s="1"/>
  <c r="N49" i="7" s="1"/>
  <c r="O49" i="7" s="1"/>
  <c r="D50" i="7"/>
  <c r="E50" i="7"/>
  <c r="F50" i="7" s="1"/>
  <c r="G50" i="7"/>
  <c r="H50" i="7" s="1"/>
  <c r="I50" i="7" s="1"/>
  <c r="J50" i="7" s="1"/>
  <c r="K50" i="7"/>
  <c r="L50" i="7" s="1"/>
  <c r="M50" i="7"/>
  <c r="N50" i="7" s="1"/>
  <c r="O50" i="7" s="1"/>
  <c r="D51" i="7"/>
  <c r="E51" i="7" s="1"/>
  <c r="F51" i="7" s="1"/>
  <c r="G51" i="7" s="1"/>
  <c r="H51" i="7"/>
  <c r="I51" i="7"/>
  <c r="J51" i="7" s="1"/>
  <c r="K51" i="7"/>
  <c r="L51" i="7" s="1"/>
  <c r="M51" i="7"/>
  <c r="N51" i="7" s="1"/>
  <c r="O51" i="7" s="1"/>
  <c r="D52" i="7"/>
  <c r="E52" i="7" s="1"/>
  <c r="F52" i="7" s="1"/>
  <c r="G52" i="7"/>
  <c r="H52" i="7"/>
  <c r="I52" i="7"/>
  <c r="J52" i="7" s="1"/>
  <c r="K52" i="7" s="1"/>
  <c r="L52" i="7" s="1"/>
  <c r="M52" i="7" s="1"/>
  <c r="N52" i="7"/>
  <c r="O52" i="7"/>
  <c r="D53" i="7"/>
  <c r="E53" i="7"/>
  <c r="F53" i="7" s="1"/>
  <c r="G53" i="7" s="1"/>
  <c r="H53" i="7" s="1"/>
  <c r="I53" i="7" s="1"/>
  <c r="J53" i="7"/>
  <c r="K53" i="7"/>
  <c r="L53" i="7"/>
  <c r="M53" i="7"/>
  <c r="N53" i="7" s="1"/>
  <c r="O53" i="7" s="1"/>
  <c r="D54" i="7"/>
  <c r="E54" i="7"/>
  <c r="F54" i="7"/>
  <c r="G54" i="7"/>
  <c r="H54" i="7" s="1"/>
  <c r="I54" i="7"/>
  <c r="J54" i="7" s="1"/>
  <c r="K54" i="7" s="1"/>
  <c r="L54" i="7"/>
  <c r="M54" i="7" s="1"/>
  <c r="N54" i="7" s="1"/>
  <c r="O54" i="7" s="1"/>
  <c r="D55" i="7"/>
  <c r="E55" i="7" s="1"/>
  <c r="F55" i="7" s="1"/>
  <c r="G55" i="7"/>
  <c r="H55" i="7" s="1"/>
  <c r="I55" i="7"/>
  <c r="J55" i="7"/>
  <c r="K55" i="7" s="1"/>
  <c r="L55" i="7" s="1"/>
  <c r="M55" i="7" s="1"/>
  <c r="N55" i="7" s="1"/>
  <c r="O55" i="7" s="1"/>
  <c r="D56" i="7"/>
  <c r="E56" i="7"/>
  <c r="F56" i="7"/>
  <c r="G56" i="7" s="1"/>
  <c r="H56" i="7" s="1"/>
  <c r="I56" i="7" s="1"/>
  <c r="J56" i="7"/>
  <c r="K56" i="7" s="1"/>
  <c r="L56" i="7" s="1"/>
  <c r="M56" i="7" s="1"/>
  <c r="N56" i="7" s="1"/>
  <c r="O56" i="7" s="1"/>
  <c r="D57" i="7"/>
  <c r="E57" i="7"/>
  <c r="F57" i="7"/>
  <c r="G57" i="7" s="1"/>
  <c r="H57" i="7" s="1"/>
  <c r="I57" i="7" s="1"/>
  <c r="J57" i="7" s="1"/>
  <c r="K57" i="7" s="1"/>
  <c r="L57" i="7" s="1"/>
  <c r="M57" i="7" s="1"/>
  <c r="N57" i="7" s="1"/>
  <c r="O57" i="7" s="1"/>
  <c r="I58" i="7"/>
  <c r="O58" i="7" s="1"/>
  <c r="I59" i="7"/>
  <c r="O59" i="7"/>
  <c r="D60" i="7"/>
  <c r="E60" i="7"/>
  <c r="F60" i="7"/>
  <c r="G60" i="7" s="1"/>
  <c r="H60" i="7" s="1"/>
  <c r="I60" i="7"/>
  <c r="J60" i="7" s="1"/>
  <c r="K60" i="7" s="1"/>
  <c r="L60" i="7" s="1"/>
  <c r="M60" i="7" s="1"/>
  <c r="N60" i="7" s="1"/>
  <c r="O60" i="7" s="1"/>
  <c r="D61" i="7"/>
  <c r="E61" i="7"/>
  <c r="F61" i="7"/>
  <c r="G61" i="7" s="1"/>
  <c r="H61" i="7" s="1"/>
  <c r="I61" i="7" s="1"/>
  <c r="J61" i="7" s="1"/>
  <c r="K61" i="7" s="1"/>
  <c r="L61" i="7" s="1"/>
  <c r="M61" i="7" s="1"/>
  <c r="N61" i="7" s="1"/>
  <c r="O61" i="7" s="1"/>
  <c r="D62" i="7"/>
  <c r="E62" i="7"/>
  <c r="F62" i="7"/>
  <c r="G62" i="7"/>
  <c r="H62" i="7"/>
  <c r="I62" i="7" s="1"/>
  <c r="J62" i="7" s="1"/>
  <c r="K62" i="7" s="1"/>
  <c r="L62" i="7"/>
  <c r="M62" i="7"/>
  <c r="N62" i="7" s="1"/>
  <c r="O62" i="7" s="1"/>
  <c r="D63" i="7"/>
  <c r="E63" i="7"/>
  <c r="F63" i="7"/>
  <c r="G63" i="7"/>
  <c r="H63" i="7" s="1"/>
  <c r="I63" i="7" s="1"/>
  <c r="J63" i="7" s="1"/>
  <c r="K63" i="7" s="1"/>
  <c r="L63" i="7" s="1"/>
  <c r="M63" i="7" s="1"/>
  <c r="N63" i="7" s="1"/>
  <c r="O63" i="7" s="1"/>
  <c r="D64" i="7"/>
  <c r="E64" i="7"/>
  <c r="F64" i="7"/>
  <c r="G64" i="7"/>
  <c r="H64" i="7"/>
  <c r="I64" i="7"/>
  <c r="J64" i="7" s="1"/>
  <c r="K64" i="7"/>
  <c r="L64" i="7" s="1"/>
  <c r="M64" i="7" s="1"/>
  <c r="N64" i="7" s="1"/>
  <c r="O64" i="7" s="1"/>
  <c r="D65" i="7"/>
  <c r="E65" i="7"/>
  <c r="F65" i="7" s="1"/>
  <c r="G65" i="7" s="1"/>
  <c r="H65" i="7"/>
  <c r="I65" i="7"/>
  <c r="J65" i="7" s="1"/>
  <c r="K65" i="7" s="1"/>
  <c r="L65" i="7" s="1"/>
  <c r="M65" i="7" s="1"/>
  <c r="N65" i="7" s="1"/>
  <c r="O65" i="7" s="1"/>
  <c r="D66" i="7"/>
  <c r="E66" i="7"/>
  <c r="F66" i="7"/>
  <c r="G66" i="7" s="1"/>
  <c r="H66" i="7" s="1"/>
  <c r="I66" i="7" s="1"/>
  <c r="J66" i="7" s="1"/>
  <c r="K66" i="7" s="1"/>
  <c r="L66" i="7" s="1"/>
  <c r="M66" i="7" s="1"/>
  <c r="N66" i="7" s="1"/>
  <c r="O66" i="7" s="1"/>
  <c r="D67" i="7"/>
  <c r="E67" i="7"/>
  <c r="F67" i="7" s="1"/>
  <c r="G67" i="7" s="1"/>
  <c r="H67" i="7" s="1"/>
  <c r="I67" i="7" s="1"/>
  <c r="J67" i="7" s="1"/>
  <c r="K67" i="7" s="1"/>
  <c r="L67" i="7" s="1"/>
  <c r="M67" i="7" s="1"/>
  <c r="N67" i="7" s="1"/>
  <c r="O67" i="7" s="1"/>
  <c r="D68" i="7"/>
  <c r="E68" i="7"/>
  <c r="F68" i="7"/>
  <c r="G68" i="7"/>
  <c r="H68" i="7"/>
  <c r="I68" i="7" s="1"/>
  <c r="J68" i="7" s="1"/>
  <c r="K68" i="7" s="1"/>
  <c r="L68" i="7"/>
  <c r="M68" i="7" s="1"/>
  <c r="N68" i="7" s="1"/>
  <c r="O68" i="7" s="1"/>
  <c r="D69" i="7"/>
  <c r="E69" i="7"/>
  <c r="F69" i="7"/>
  <c r="G69" i="7" s="1"/>
  <c r="H69" i="7" s="1"/>
  <c r="I69" i="7" s="1"/>
  <c r="J69" i="7" s="1"/>
  <c r="K69" i="7" s="1"/>
  <c r="L69" i="7" s="1"/>
  <c r="M69" i="7" s="1"/>
  <c r="N69" i="7" s="1"/>
  <c r="O69" i="7" s="1"/>
  <c r="D70" i="7"/>
  <c r="E70" i="7"/>
  <c r="F70" i="7"/>
  <c r="G70" i="7"/>
  <c r="H70" i="7"/>
  <c r="I70" i="7"/>
  <c r="J70" i="7" s="1"/>
  <c r="K70" i="7" s="1"/>
  <c r="L70" i="7" s="1"/>
  <c r="M70" i="7" s="1"/>
  <c r="N70" i="7" s="1"/>
  <c r="O70" i="7" s="1"/>
  <c r="D71" i="7"/>
  <c r="E71" i="7"/>
  <c r="F71" i="7" s="1"/>
  <c r="G71" i="7" s="1"/>
  <c r="H71" i="7"/>
  <c r="I71" i="7" s="1"/>
  <c r="J71" i="7" s="1"/>
  <c r="K71" i="7" s="1"/>
  <c r="L71" i="7" s="1"/>
  <c r="M71" i="7" s="1"/>
  <c r="N71" i="7" s="1"/>
  <c r="O71" i="7" s="1"/>
  <c r="D72" i="7"/>
  <c r="E72" i="7"/>
  <c r="F72" i="7" s="1"/>
  <c r="G72" i="7" s="1"/>
  <c r="H72" i="7" s="1"/>
  <c r="I72" i="7" s="1"/>
  <c r="J72" i="7" s="1"/>
  <c r="K72" i="7" s="1"/>
  <c r="L72" i="7" s="1"/>
  <c r="M72" i="7" s="1"/>
  <c r="N72" i="7" s="1"/>
  <c r="O72" i="7" s="1"/>
  <c r="D73" i="7"/>
  <c r="E73" i="7"/>
  <c r="F73" i="7"/>
  <c r="G73" i="7"/>
  <c r="H73" i="7" s="1"/>
  <c r="I73" i="7" s="1"/>
  <c r="J73" i="7" s="1"/>
  <c r="K73" i="7"/>
  <c r="L73" i="7"/>
  <c r="M73" i="7"/>
  <c r="N73" i="7" s="1"/>
  <c r="O73" i="7" s="1"/>
  <c r="D74" i="7"/>
  <c r="E74" i="7"/>
  <c r="F74" i="7"/>
  <c r="G74" i="7"/>
  <c r="H74" i="7"/>
  <c r="I74" i="7" s="1"/>
  <c r="J74" i="7" s="1"/>
  <c r="K74" i="7" s="1"/>
  <c r="L74" i="7" s="1"/>
  <c r="M74" i="7" s="1"/>
  <c r="N74" i="7" s="1"/>
  <c r="O74" i="7" s="1"/>
  <c r="D75" i="7"/>
  <c r="E75" i="7"/>
  <c r="F75" i="7"/>
  <c r="G75" i="7"/>
  <c r="H75" i="7"/>
  <c r="I75" i="7"/>
  <c r="J75" i="7" s="1"/>
  <c r="K75" i="7" s="1"/>
  <c r="L75" i="7"/>
  <c r="M75" i="7"/>
  <c r="N75" i="7" s="1"/>
  <c r="O75" i="7" s="1"/>
  <c r="D76" i="7"/>
  <c r="E76" i="7"/>
  <c r="F76" i="7"/>
  <c r="G76" i="7"/>
  <c r="H76" i="7" s="1"/>
  <c r="I76" i="7" s="1"/>
  <c r="J76" i="7" s="1"/>
  <c r="K76" i="7" s="1"/>
  <c r="L76" i="7" s="1"/>
  <c r="M76" i="7" s="1"/>
  <c r="N76" i="7" s="1"/>
  <c r="O76" i="7" s="1"/>
  <c r="O77" i="7"/>
  <c r="O78" i="7"/>
  <c r="C79" i="7"/>
  <c r="D79" i="7"/>
  <c r="E79" i="7"/>
  <c r="F79" i="7"/>
  <c r="G79" i="7" s="1"/>
  <c r="H79" i="7" s="1"/>
  <c r="I79" i="7" s="1"/>
  <c r="J79" i="7" s="1"/>
  <c r="K79" i="7" s="1"/>
  <c r="L79" i="7" s="1"/>
  <c r="M79" i="7" s="1"/>
  <c r="N79" i="7" s="1"/>
  <c r="O79" i="7" s="1"/>
  <c r="D80" i="7"/>
  <c r="E80" i="7"/>
  <c r="F80" i="7"/>
  <c r="G80" i="7" s="1"/>
  <c r="H80" i="7"/>
  <c r="I80" i="7"/>
  <c r="J80" i="7"/>
  <c r="K80" i="7" s="1"/>
  <c r="L80" i="7" s="1"/>
  <c r="M80" i="7" s="1"/>
  <c r="N80" i="7" s="1"/>
  <c r="O80" i="7" s="1"/>
  <c r="D81" i="7"/>
  <c r="E81" i="7"/>
  <c r="F81" i="7" s="1"/>
  <c r="G81" i="7" s="1"/>
  <c r="H81" i="7" s="1"/>
  <c r="I81" i="7" s="1"/>
  <c r="J81" i="7" s="1"/>
  <c r="K81" i="7" s="1"/>
  <c r="L81" i="7" s="1"/>
  <c r="M81" i="7" s="1"/>
  <c r="N81" i="7" s="1"/>
  <c r="O81" i="7" s="1"/>
  <c r="C82" i="7"/>
  <c r="F10" i="7" l="1"/>
  <c r="G10" i="7" s="1"/>
  <c r="H10" i="7" s="1"/>
  <c r="I10" i="7" s="1"/>
  <c r="J10" i="7" s="1"/>
  <c r="K10" i="7" s="1"/>
  <c r="L10" i="7" s="1"/>
  <c r="M10" i="7" s="1"/>
  <c r="N10" i="7"/>
  <c r="O10" i="7" s="1"/>
  <c r="O82" i="7"/>
  <c r="I82" i="7"/>
  <c r="F82" i="7" l="1"/>
  <c r="L82" i="7"/>
  <c r="L34" i="6" l="1"/>
  <c r="L36" i="6"/>
  <c r="L37" i="6"/>
  <c r="L63" i="6" l="1"/>
  <c r="L77" i="6"/>
  <c r="L79" i="6"/>
  <c r="L80" i="6"/>
  <c r="L81" i="6"/>
  <c r="L96" i="6"/>
  <c r="L106" i="6"/>
  <c r="L107" i="6"/>
  <c r="L108" i="6"/>
  <c r="L109" i="6"/>
  <c r="L112" i="6"/>
  <c r="L118" i="6"/>
  <c r="L128" i="6"/>
  <c r="L135" i="6"/>
  <c r="L138" i="6"/>
  <c r="L139" i="6"/>
  <c r="L140" i="6"/>
</calcChain>
</file>

<file path=xl/sharedStrings.xml><?xml version="1.0" encoding="utf-8"?>
<sst xmlns="http://schemas.openxmlformats.org/spreadsheetml/2006/main" count="1151" uniqueCount="274">
  <si>
    <t>GOBIERNO DEL ESTADO DE SONORA</t>
  </si>
  <si>
    <t>CONCEPTO</t>
  </si>
  <si>
    <t>TOTAL</t>
  </si>
  <si>
    <t>ENERO</t>
  </si>
  <si>
    <t>FEB</t>
  </si>
  <si>
    <t>MARZO</t>
  </si>
  <si>
    <t>ABRIL</t>
  </si>
  <si>
    <t>MAYO</t>
  </si>
  <si>
    <t>JUN</t>
  </si>
  <si>
    <t>JUL</t>
  </si>
  <si>
    <t>AGO</t>
  </si>
  <si>
    <t>SEP</t>
  </si>
  <si>
    <t>OCT</t>
  </si>
  <si>
    <t>NOV</t>
  </si>
  <si>
    <t>DIC</t>
  </si>
  <si>
    <t>MATERIALES Y SUMINISTROS</t>
  </si>
  <si>
    <t>SERVICIOS GENERALES</t>
  </si>
  <si>
    <t>Trim. I</t>
  </si>
  <si>
    <t>Trim. II</t>
  </si>
  <si>
    <t>Trim. III</t>
  </si>
  <si>
    <t>Trim. IV</t>
  </si>
  <si>
    <t>Directa</t>
  </si>
  <si>
    <t>Programa</t>
  </si>
  <si>
    <t>Total</t>
  </si>
  <si>
    <t>Modalidad</t>
  </si>
  <si>
    <t>Partida presupuestal (3)</t>
  </si>
  <si>
    <t>N° (2)</t>
  </si>
  <si>
    <t>Descripción y especificaciones del bien o servicio (4)</t>
  </si>
  <si>
    <t>(8) La indicación del lugar en donde se prestará el servicio o en el que se utilizará el bien (unidad administrativa).</t>
  </si>
  <si>
    <t>(1) Nombre de la Dependencia o Entidad.</t>
  </si>
  <si>
    <t>(2) Número consecutivo.</t>
  </si>
  <si>
    <t>(3) Número de la partida presupuestal conforme al Clasificador por Objeto del Gasto.</t>
  </si>
  <si>
    <t>(4) Describir en forma detallada las especificaciones técnicas del bien o servicio.</t>
  </si>
  <si>
    <t>(5) Cantidad de bienes o servicios solicitados en cada partida.</t>
  </si>
  <si>
    <t>(6) Unidad de medida del bien o servicio.</t>
  </si>
  <si>
    <t>(7) Costo unitario del bien o servicio.</t>
  </si>
  <si>
    <t>(9) Programa calendarizado que se adecuará a las necesidades de la Dependencia o Entidad, estableciendo la cantidad de los bienes o servicios a adquirir por trimestre, debiendo ser congruente con la disponibilidad de recursos especificados en los calendarios financieros autorizados.</t>
  </si>
  <si>
    <t>Descripción:</t>
  </si>
  <si>
    <t>(10) Distinción de la forma que se pretenda adjudicar el pedido, la orden de servicio o el contrado, ya sea por licitación pública, simplificada o sin llevar a cabo licitación.</t>
  </si>
  <si>
    <t>(11) Razones que justifiquen la demanda del bien o servicio.</t>
  </si>
  <si>
    <t>Licitación</t>
  </si>
  <si>
    <t>(12) Nombre y firma del servidor público que elabora el Programa Anual de Adquisiciones de Bienes Muebles y Servicios.</t>
  </si>
  <si>
    <t>(13) Nombre y firma del servidor público que autoriza el Programa Anual de Adquisiciones de Bienes Muebles y Servicios.</t>
  </si>
  <si>
    <t>(14) Subtotal por partida (muy importante para el análisis rápido del documento).</t>
  </si>
  <si>
    <t>* Se debe capturar todo el programa en una sola hoja de cálculo (página)</t>
  </si>
  <si>
    <t>ENERGIA ELECTRICA</t>
  </si>
  <si>
    <t>AGUA POTABLE</t>
  </si>
  <si>
    <t>MATERIAL DE LIMPIEZA</t>
  </si>
  <si>
    <t>TELEFON. TRADICIONAL</t>
  </si>
  <si>
    <t>SERVICIO POSTAL</t>
  </si>
  <si>
    <t>SERVICIOS VIGILANCIA</t>
  </si>
  <si>
    <t>BIENES MUEBLES, INMUEBLES E INTANGIBLES</t>
  </si>
  <si>
    <t>Partida Presupuestal</t>
  </si>
  <si>
    <t>ADQUISICIÓN DE AGUA POTABLE</t>
  </si>
  <si>
    <t>Contratación Plurianual(SI/NO) (5)</t>
  </si>
  <si>
    <t>Presupuesto anual asignado (6)</t>
  </si>
  <si>
    <t>Origen del Recurso (7)</t>
  </si>
  <si>
    <t>Cantidad (8)</t>
  </si>
  <si>
    <t>Unidad de medida (9)</t>
  </si>
  <si>
    <t>Costo unitario (10)</t>
  </si>
  <si>
    <t>Lugar de aplicación 11)</t>
  </si>
  <si>
    <t>Cantidad de suministro (12)</t>
  </si>
  <si>
    <t>Tipo de adjudicación (13)</t>
  </si>
  <si>
    <t>Justificación (14)</t>
  </si>
  <si>
    <t>Por Invitación cuando menos a 3 personas</t>
  </si>
  <si>
    <t>Elaboró (15):</t>
  </si>
  <si>
    <t>Autorizó (16):</t>
  </si>
  <si>
    <t>MATERIALES Y UTILES PARA EL PROCESAMIENTO DE EQUIPOS Y BIENES INFORMATICOS</t>
  </si>
  <si>
    <t>MATERIALES, UTILES Y EQUIPOS MENORES DE OFICINA</t>
  </si>
  <si>
    <t xml:space="preserve">PRODUCTOS ALIMENTICIOS PARA EL PERSONAL EN LAS INSTALACIONES </t>
  </si>
  <si>
    <t>UTENSILIOS PARA EL SERVICIO DE ALIMENTACION</t>
  </si>
  <si>
    <t>REFACCIONES Y ACCESORIOS MENORES DE EQUIPO DE COMPUTO Y TECNOLOGIA DE LA INFORMACION</t>
  </si>
  <si>
    <t>IMPORTE</t>
  </si>
  <si>
    <t>SERV.INTERNET, REDES</t>
  </si>
  <si>
    <t>PROGRAMA ANUAL DE ADQUISICIONES DE BIENES Y SERVICIOS 2024</t>
  </si>
  <si>
    <t>CALENDARIO FINANCIERO PARA EL PROGRAMA ANUAL DE ADQUISICIONES DE BIENES Y SERVICIOS 2024</t>
  </si>
  <si>
    <t>Materiales, Útiles y equipos menores de oficina</t>
  </si>
  <si>
    <t>E101E10</t>
  </si>
  <si>
    <t>NO</t>
  </si>
  <si>
    <t>MIXTO</t>
  </si>
  <si>
    <t>PIEZA</t>
  </si>
  <si>
    <t>PIEZAS</t>
  </si>
  <si>
    <t>Universidad Tecnologica De Nogales</t>
  </si>
  <si>
    <t>x</t>
  </si>
  <si>
    <t>ARTICULOS METALICOS PARA LA CONSTRUCCION</t>
  </si>
  <si>
    <t>OTROS MATERIALES Y ARTICULOS DE CONSTRUCCION Y REPARACION</t>
  </si>
  <si>
    <t>SERVICIO</t>
  </si>
  <si>
    <t>COMBUSTIBLES</t>
  </si>
  <si>
    <t>REFACCIONES Y ACCESORIOS MENORES DE MOBILIARIO</t>
  </si>
  <si>
    <t>ARRENDAMIENTO DE EQUIPO DE TRANSPORTE TERRESTRE</t>
  </si>
  <si>
    <t>SERVICIOS LEGALES, DE CONTABILIDAD, AUDITORIA Y RELACIONADOS</t>
  </si>
  <si>
    <t>SERVICIOS FINANCIEROS Y BANCARIOS</t>
  </si>
  <si>
    <t>MANTENIMIENTO Y CONSERVACION DE INMUEBLES</t>
  </si>
  <si>
    <t>SERVICIOS DE LIMPIEZA Y MANEJO DE DESECHOS</t>
  </si>
  <si>
    <t>GASTOS DE CAMINO</t>
  </si>
  <si>
    <t>COUTAS</t>
  </si>
  <si>
    <t>Dependencia o Entidad (1):  UNIVERSIDAD TECNOLOGICA DE NOGALES, SONORA.</t>
  </si>
  <si>
    <t>IMPUESTOS SOBRE NOMINA ESTATAL</t>
  </si>
  <si>
    <t>E10E10</t>
  </si>
  <si>
    <t>MATERIAL ELECTRICO Y ELECTRONICO</t>
  </si>
  <si>
    <t>HERRAMIENTAS MENORES</t>
  </si>
  <si>
    <t>IMPRESIONES Y PUBLICACIONES OFICIALES</t>
  </si>
  <si>
    <t>GASTOS DE ORDEN SOCIAL Y CULTURAL</t>
  </si>
  <si>
    <t>MANTENIMIENTO Y CONSERVACION DE EQUIPO DE TRANSPORTE</t>
  </si>
  <si>
    <t>SERVICIOS DE JARDINERIA Y FUMIGACION</t>
  </si>
  <si>
    <t>PASAJES AEREOS</t>
  </si>
  <si>
    <t>PASAJES TERRESTRES</t>
  </si>
  <si>
    <t>VIATICOS</t>
  </si>
  <si>
    <t>CONGRESOS Y CONVENCIONES</t>
  </si>
  <si>
    <t>SISTEMAS DE AIRE ACONDICIONADO, CALEFACCION Y REFRIGERACION</t>
  </si>
  <si>
    <t xml:space="preserve">EQUIPO DE COMPUTO Y DE TECNOLOGIA DE LA INFORMACION </t>
  </si>
  <si>
    <t xml:space="preserve">OTROS SERVICIOS  </t>
  </si>
  <si>
    <t>IMPUESTOS Y DERECHOS</t>
  </si>
  <si>
    <t>CUOTAS</t>
  </si>
  <si>
    <t>VIATICOS EN EL EXTRANJERO</t>
  </si>
  <si>
    <t>VIATICOS EN EL PAIS</t>
  </si>
  <si>
    <t>OTROS SERVICIOS DE INFORMACION</t>
  </si>
  <si>
    <t>MANTENIMIENTO Y CONSERVACION DE MAQUINARIA Y EQUIPO</t>
  </si>
  <si>
    <t>MANTENIMIENTO Y CONSERVACION DE BIENES INFORMATICOS</t>
  </si>
  <si>
    <t>MANTENIMIENTO Y CONSERVACION DE MOBILIARIO Y EQUIPO</t>
  </si>
  <si>
    <t>SEGUROS DE BIENES PATRIMONIALES</t>
  </si>
  <si>
    <t>SEGUROS DE RESPONSABILIDAD PATRIMONIAL Y FIANZAS</t>
  </si>
  <si>
    <t>SERVICIOS DE PROTECCION Y SEGURIDAD</t>
  </si>
  <si>
    <t>LICITACIONES, CONVENIOS Y CONVOCATORIAS</t>
  </si>
  <si>
    <t>SERVICIOS DE CAPACITACION</t>
  </si>
  <si>
    <t>SERVICIOS DE CONSULTORIA</t>
  </si>
  <si>
    <t>SERVICIOS DE INFORMATICA</t>
  </si>
  <si>
    <t>SERVICIOS LEGALES, DE CONTABILIDAD, AUDITORIAS Y REALACIONADOS</t>
  </si>
  <si>
    <t>PATENTES,REGALIAS Y OTROS</t>
  </si>
  <si>
    <t>ARRENDAMIENTO DE EQUIPO DE TRANSPORTE</t>
  </si>
  <si>
    <t>ARRENDAMIENTO DE MUEBLES, MAQUINARIA Y EQUIPO</t>
  </si>
  <si>
    <t>GAS</t>
  </si>
  <si>
    <t>REFACCIONES Y ACCESORIOS MENORES OTROS BIENES MUEBLES</t>
  </si>
  <si>
    <t>REFACCIONES Y ACCESORIOS MENORES DE MAQUINARIA Y OTROS EQUIPOS</t>
  </si>
  <si>
    <t>REFACCIONES Y ACCESORIOS MENORES DE EQUIPO DE TRANSPORTE</t>
  </si>
  <si>
    <t>REFACCIONES Y ACCESORIOS MENORES DE EDIFICIOS</t>
  </si>
  <si>
    <t>ARTICULOS DEPORTIVOS</t>
  </si>
  <si>
    <t>PRENDAS DE SEGURIDAD Y PROTECCION PERSONAL</t>
  </si>
  <si>
    <t>VESTUARIOS Y UNIFORMES</t>
  </si>
  <si>
    <t>LUBRICANTES Y ADITIVOS</t>
  </si>
  <si>
    <t>MEDICINAS Y PRODUCTOS FARMACEUTICOS</t>
  </si>
  <si>
    <t>MATERIAL ELECTRICCO Y ELECTRONICO</t>
  </si>
  <si>
    <t>MADERA Y PRODUCTOS DE MADERA</t>
  </si>
  <si>
    <t>CAL, YESO Y PRODUCTOS DE YESO</t>
  </si>
  <si>
    <t>CEMENTO Y PRODUCTOS DE CONCRETO</t>
  </si>
  <si>
    <t>MATERIALES Y SUMINISTROS PARA PLANTELES EDUCATIVOS</t>
  </si>
  <si>
    <t>MATERIALES EDUCATIVOS</t>
  </si>
  <si>
    <t>MATERIALES Y UTILES DE IMPRESIÓN Y REPRODUCCION</t>
  </si>
  <si>
    <t>ADQUISICION DE AGUA POTABLE</t>
  </si>
  <si>
    <t>OTROS MATERIALES Y ARTICULOS DE CONSTRUCCION</t>
  </si>
  <si>
    <t>TRASLADO DE ALUMNOS</t>
  </si>
  <si>
    <t xml:space="preserve">SERVICIO DE LIMPIEZA Y MANEJO DE DESECHOS </t>
  </si>
  <si>
    <t>SERVICIO DE LIMPIEZA</t>
  </si>
  <si>
    <t>ENERGIA ELECTRICA A ESCUELAS</t>
  </si>
  <si>
    <t>AGUA</t>
  </si>
  <si>
    <t>SERVICIO DE AGUA</t>
  </si>
  <si>
    <t>SERVICIO DE JARDINERIA Y FUMIGACION</t>
  </si>
  <si>
    <t>SERVICIO DE ACCESOS A INTERNET</t>
  </si>
  <si>
    <t>TELEFONIA TRADICIONAL</t>
  </si>
  <si>
    <t>REEMBOLSO DE CAJA CHICA</t>
  </si>
  <si>
    <t>Materiales y Utiles para el procesamiento de equipos</t>
  </si>
  <si>
    <t>Material de Limpieza</t>
  </si>
  <si>
    <t>Productos alimenticios para el personal en las instalaciones</t>
  </si>
  <si>
    <t>no</t>
  </si>
  <si>
    <t>REFACCION Y ACCESORIO MENORES DE EQUIPO DE COMPUTO</t>
  </si>
  <si>
    <t>ARRENDAMIENTO FOTOCOPIADO</t>
  </si>
  <si>
    <t>TONER HP</t>
  </si>
  <si>
    <t>VARIOS</t>
  </si>
  <si>
    <t>PATENTES REGALIAS Y OTROS</t>
  </si>
  <si>
    <t>CAPACITACION INCLUSION JUSTA</t>
  </si>
  <si>
    <t>SERVICIOS DE VIGILANCIA</t>
  </si>
  <si>
    <t>CEMENTO GRIS</t>
  </si>
  <si>
    <t>SACOS</t>
  </si>
  <si>
    <t>CEMENTO BLANCO</t>
  </si>
  <si>
    <t>CEMENTO</t>
  </si>
  <si>
    <t xml:space="preserve">YESO </t>
  </si>
  <si>
    <t xml:space="preserve">NO </t>
  </si>
  <si>
    <t>PLAFONES</t>
  </si>
  <si>
    <t>VESTUARIO Y UNIFORMES</t>
  </si>
  <si>
    <t>DIASPLAY PARA USO DE PROMOCION DE MATRICULA</t>
  </si>
  <si>
    <t>MATERIAL DE PAPELERIA PARA ALMACEL</t>
  </si>
  <si>
    <t xml:space="preserve">CARPETAS </t>
  </si>
  <si>
    <t>CARTULINAS VARIAS</t>
  </si>
  <si>
    <t>ENGRAPADORA</t>
  </si>
  <si>
    <t>PLUMA PARA ESCRITORIO</t>
  </si>
  <si>
    <t>REGLAS</t>
  </si>
  <si>
    <t>MICROFIBRAS</t>
  </si>
  <si>
    <t>PILAS</t>
  </si>
  <si>
    <t>CANALETAS</t>
  </si>
  <si>
    <t>METROS</t>
  </si>
  <si>
    <t>APAGADOR</t>
  </si>
  <si>
    <t>MATERIAL PARA MANTENIMIENTO DE AIRES</t>
  </si>
  <si>
    <t>MATERIAL PARA MANTENIMIENTO</t>
  </si>
  <si>
    <t>TRANSFORMADOR</t>
  </si>
  <si>
    <t>CABLE DE USO RUDO</t>
  </si>
  <si>
    <t>DESARMADORES</t>
  </si>
  <si>
    <t>JUEGO</t>
  </si>
  <si>
    <t>DIVERSOS MATERIALES ELECTRICOS</t>
  </si>
  <si>
    <t>CODOS</t>
  </si>
  <si>
    <t>IMPERMEABILIZANTE</t>
  </si>
  <si>
    <t>CUBETAS</t>
  </si>
  <si>
    <t>MATERIAL DE PLOMERIA</t>
  </si>
  <si>
    <t>TUERCAS CON ARANDELA</t>
  </si>
  <si>
    <t>GUANTES</t>
  </si>
  <si>
    <t>ASPIRADORA</t>
  </si>
  <si>
    <t>BARRA CADENA PARA MOTOSIERRA</t>
  </si>
  <si>
    <t>HERRAMIENTAS VARIAS</t>
  </si>
  <si>
    <t>LLAVES DIVERSAS</t>
  </si>
  <si>
    <t>REFACCIONES Y ACCESORIOS MENORES DE EDIFICIO</t>
  </si>
  <si>
    <t>VISAGRA</t>
  </si>
  <si>
    <t>LAMPARA DE CAÑON</t>
  </si>
  <si>
    <t>MEMORIA</t>
  </si>
  <si>
    <t>CONECTORES JACK RJ45</t>
  </si>
  <si>
    <t>BOCINAS BAFLE</t>
  </si>
  <si>
    <t>ACUMULADORES</t>
  </si>
  <si>
    <t>ARRENDAMIENTO DE MAQUINARIAS Y OTRAS HERRAMIENTAS</t>
  </si>
  <si>
    <t>SERVICIO DE GRUAS</t>
  </si>
  <si>
    <t>LICENCIA COMPAQ</t>
  </si>
  <si>
    <t>SISTEMA DARWIN</t>
  </si>
  <si>
    <t>TREBAX</t>
  </si>
  <si>
    <t>REPARACION A VEHICULOS OFICIALES</t>
  </si>
  <si>
    <t>MANTENIMIENTO Y CONSERVACION  DE INMUEBLES</t>
  </si>
  <si>
    <t>UNIDAD</t>
  </si>
  <si>
    <t>MANTENIEMIENTO Y CONSERVACION DE MOBILIARIO Y EQUIPO</t>
  </si>
  <si>
    <t>INSTALACIONES DE MINISPLIT</t>
  </si>
  <si>
    <t>SEPARADORES</t>
  </si>
  <si>
    <t xml:space="preserve">OPALINA </t>
  </si>
  <si>
    <t>PIZARRON</t>
  </si>
  <si>
    <t>SELLOS PARA MECATRONICA</t>
  </si>
  <si>
    <t>MICAS PARA CRENCIAL</t>
  </si>
  <si>
    <t>MATERIAL DIVERSO PARA BAÑO</t>
  </si>
  <si>
    <t>TAPETE CON AROM</t>
  </si>
  <si>
    <t>MICAS PARA CREDENCIAL</t>
  </si>
  <si>
    <t>CAJAS</t>
  </si>
  <si>
    <t>FOTOCELDAS</t>
  </si>
  <si>
    <t xml:space="preserve">CONTACTOR ALLEN </t>
  </si>
  <si>
    <t>TERMINALES</t>
  </si>
  <si>
    <t>KIT</t>
  </si>
  <si>
    <t>LAMPARA LED</t>
  </si>
  <si>
    <t>BROCHAS 6"</t>
  </si>
  <si>
    <t>SACOS DE SAL</t>
  </si>
  <si>
    <t>THINER</t>
  </si>
  <si>
    <t>LITROS</t>
  </si>
  <si>
    <t>PINTURAS VARIAS</t>
  </si>
  <si>
    <t>TALADRO Y PISTOLA</t>
  </si>
  <si>
    <t>LLANTAS PARA CARRETILLAS</t>
  </si>
  <si>
    <t>CUTER</t>
  </si>
  <si>
    <t>MARTILLO</t>
  </si>
  <si>
    <t>PINZAS VARIAS</t>
  </si>
  <si>
    <t>DISPENSADOR DE AGUA</t>
  </si>
  <si>
    <t>FORMATOS DE AUTORIZACION DE PAGO</t>
  </si>
  <si>
    <t>RECONOCIMIENTOS</t>
  </si>
  <si>
    <t>RECONOCIMIENTOS PARA AÑOS DE SERVICIO</t>
  </si>
  <si>
    <t>GRABADO CON LOGO</t>
  </si>
  <si>
    <t>MATERIAL PARA PROMOCION DE MATRICULA</t>
  </si>
  <si>
    <t>SERVICIO DE PROTECCION Y SEGURIDAD</t>
  </si>
  <si>
    <t>SERVICIO DE PROTECCION CIVIL</t>
  </si>
  <si>
    <t>ROLLO DE CORCHO</t>
  </si>
  <si>
    <t>SELLOS RECURSOS MATERIALES</t>
  </si>
  <si>
    <t>SELLOS CONTABILIDAD Y FINANZAS</t>
  </si>
  <si>
    <t>PERFORADORA</t>
  </si>
  <si>
    <t>HOJAS BLANCAS</t>
  </si>
  <si>
    <t>TONER</t>
  </si>
  <si>
    <t xml:space="preserve">MATERIAL PARA RESTRUCTURACION DE LABORATORIO </t>
  </si>
  <si>
    <t>ANGULO Y LAMINA</t>
  </si>
  <si>
    <t>CHAPA</t>
  </si>
  <si>
    <t>LLANTA PARA DIABLITO</t>
  </si>
  <si>
    <t>LLANTAS PARA VEHICULOS</t>
  </si>
  <si>
    <t>INSTALACIONES VARIAS</t>
  </si>
  <si>
    <t>REPARACION DE PUERTAS</t>
  </si>
  <si>
    <t>CAMARA WEB</t>
  </si>
  <si>
    <t>piezas</t>
  </si>
  <si>
    <t>CAJA CHICA</t>
  </si>
  <si>
    <t>MATERIAL PARA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</si>
</sst>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164" formatCode="_-* #,##0.00\ &quot;€&quot;_-;\-* #,##0.00\ &quot;€&quot;_-;_-* &quot;-&quot;??\ &quot;€&quot;_-;_-@_-"/>
    <numFmt numFmtId="165" formatCode="dd/mm/yy;@"/>
    <numFmt numFmtId="166" formatCode="&quot;$&quot;#,##0.00"/>
    <numFmt numFmtId="167" formatCode="_-[$$-80A]* #,##0.00_-;\-[$$-80A]* #,##0.00_-;_-[$$-80A]* &quot;-&quot;??_-;_-@_-"/>
  </numFmts>
  <fonts count="1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8"/>
      <name val="Arial"/>
      <family val="2"/>
    </font>
    <font>
      <sz val="11"/>
      <color indexed="8"/>
      <name val="Arial"/>
      <family val="2"/>
    </font>
    <font>
      <b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15">
    <xf numFmtId="0" fontId="0" fillId="0" borderId="0" xfId="0"/>
    <xf numFmtId="0" fontId="8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8" fontId="9" fillId="0" borderId="0" xfId="1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3" borderId="7" xfId="0" applyFont="1" applyFill="1" applyBorder="1"/>
    <xf numFmtId="0" fontId="4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8" fontId="9" fillId="0" borderId="8" xfId="1" applyNumberFormat="1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center" vertical="center"/>
    </xf>
    <xf numFmtId="165" fontId="9" fillId="0" borderId="9" xfId="0" applyNumberFormat="1" applyFont="1" applyBorder="1" applyAlignment="1">
      <alignment horizontal="center" vertical="center"/>
    </xf>
    <xf numFmtId="0" fontId="3" fillId="3" borderId="10" xfId="0" applyFont="1" applyFill="1" applyBorder="1"/>
    <xf numFmtId="165" fontId="9" fillId="0" borderId="11" xfId="0" applyNumberFormat="1" applyFont="1" applyBorder="1" applyAlignment="1">
      <alignment horizontal="center" vertical="center"/>
    </xf>
    <xf numFmtId="0" fontId="0" fillId="0" borderId="1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 wrapText="1"/>
    </xf>
    <xf numFmtId="0" fontId="10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0" fillId="4" borderId="15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horizontal="center" vertical="top" wrapText="1"/>
    </xf>
    <xf numFmtId="0" fontId="12" fillId="4" borderId="16" xfId="0" applyFont="1" applyFill="1" applyBorder="1" applyAlignment="1">
      <alignment vertical="center"/>
    </xf>
    <xf numFmtId="0" fontId="10" fillId="4" borderId="16" xfId="0" applyFont="1" applyFill="1" applyBorder="1" applyAlignment="1">
      <alignment vertical="top" wrapText="1"/>
    </xf>
    <xf numFmtId="0" fontId="12" fillId="4" borderId="16" xfId="0" applyFont="1" applyFill="1" applyBorder="1" applyAlignment="1">
      <alignment vertical="top" wrapText="1"/>
    </xf>
    <xf numFmtId="0" fontId="14" fillId="0" borderId="0" xfId="0" applyFont="1" applyAlignment="1">
      <alignment vertical="center" wrapText="1"/>
    </xf>
    <xf numFmtId="0" fontId="10" fillId="0" borderId="0" xfId="0" applyFont="1" applyAlignment="1">
      <alignment horizontal="left" wrapText="1"/>
    </xf>
    <xf numFmtId="167" fontId="10" fillId="0" borderId="0" xfId="0" applyNumberFormat="1" applyFont="1" applyAlignment="1">
      <alignment wrapText="1"/>
    </xf>
    <xf numFmtId="167" fontId="13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67" fontId="12" fillId="0" borderId="0" xfId="0" applyNumberFormat="1" applyFont="1" applyAlignment="1">
      <alignment wrapText="1"/>
    </xf>
    <xf numFmtId="167" fontId="0" fillId="0" borderId="0" xfId="0" applyNumberFormat="1"/>
    <xf numFmtId="0" fontId="10" fillId="0" borderId="0" xfId="0" applyFont="1" applyAlignment="1">
      <alignment horizontal="left" vertical="center" wrapText="1"/>
    </xf>
    <xf numFmtId="0" fontId="12" fillId="4" borderId="1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center" wrapText="1"/>
    </xf>
    <xf numFmtId="167" fontId="10" fillId="4" borderId="16" xfId="0" applyNumberFormat="1" applyFont="1" applyFill="1" applyBorder="1" applyAlignment="1">
      <alignment vertical="top" wrapText="1"/>
    </xf>
    <xf numFmtId="0" fontId="12" fillId="3" borderId="0" xfId="0" applyFont="1" applyFill="1" applyAlignment="1">
      <alignment horizontal="center" wrapText="1"/>
    </xf>
    <xf numFmtId="0" fontId="10" fillId="3" borderId="0" xfId="0" applyFont="1" applyFill="1" applyAlignment="1">
      <alignment wrapText="1"/>
    </xf>
    <xf numFmtId="0" fontId="10" fillId="3" borderId="16" xfId="0" applyFont="1" applyFill="1" applyBorder="1" applyAlignment="1">
      <alignment vertical="top" wrapText="1"/>
    </xf>
    <xf numFmtId="0" fontId="12" fillId="3" borderId="16" xfId="0" applyFont="1" applyFill="1" applyBorder="1" applyAlignment="1">
      <alignment horizontal="center" vertical="top" wrapText="1"/>
    </xf>
    <xf numFmtId="0" fontId="12" fillId="3" borderId="16" xfId="0" applyFont="1" applyFill="1" applyBorder="1" applyAlignment="1">
      <alignment vertical="top" wrapText="1"/>
    </xf>
    <xf numFmtId="0" fontId="10" fillId="3" borderId="17" xfId="0" applyFont="1" applyFill="1" applyBorder="1" applyAlignment="1">
      <alignment vertical="top" wrapText="1"/>
    </xf>
    <xf numFmtId="0" fontId="10" fillId="3" borderId="0" xfId="0" applyFont="1" applyFill="1" applyAlignment="1">
      <alignment vertical="top" wrapText="1"/>
    </xf>
    <xf numFmtId="0" fontId="13" fillId="3" borderId="0" xfId="0" applyFont="1" applyFill="1" applyAlignment="1">
      <alignment wrapText="1"/>
    </xf>
    <xf numFmtId="0" fontId="0" fillId="3" borderId="0" xfId="0" applyFill="1"/>
    <xf numFmtId="0" fontId="11" fillId="0" borderId="4" xfId="0" applyFont="1" applyBorder="1" applyAlignment="1">
      <alignment horizontal="center" vertical="center" wrapText="1"/>
    </xf>
    <xf numFmtId="6" fontId="11" fillId="0" borderId="4" xfId="0" applyNumberFormat="1" applyFont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167" fontId="11" fillId="0" borderId="4" xfId="0" applyNumberFormat="1" applyFont="1" applyBorder="1" applyAlignment="1">
      <alignment horizontal="center" vertical="center" wrapText="1"/>
    </xf>
    <xf numFmtId="167" fontId="16" fillId="3" borderId="4" xfId="1" applyNumberFormat="1" applyFont="1" applyFill="1" applyBorder="1" applyAlignment="1">
      <alignment horizontal="center" vertical="center"/>
    </xf>
    <xf numFmtId="6" fontId="11" fillId="3" borderId="4" xfId="0" applyNumberFormat="1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67" fontId="17" fillId="4" borderId="16" xfId="0" applyNumberFormat="1" applyFont="1" applyFill="1" applyBorder="1" applyAlignment="1">
      <alignment vertical="top" wrapText="1"/>
    </xf>
    <xf numFmtId="0" fontId="1" fillId="0" borderId="0" xfId="2"/>
    <xf numFmtId="166" fontId="1" fillId="0" borderId="0" xfId="2" applyNumberFormat="1"/>
    <xf numFmtId="0" fontId="1" fillId="0" borderId="0" xfId="2" applyAlignment="1">
      <alignment vertical="center" wrapText="1"/>
    </xf>
    <xf numFmtId="166" fontId="6" fillId="0" borderId="4" xfId="2" applyNumberFormat="1" applyFont="1" applyBorder="1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166" fontId="7" fillId="0" borderId="4" xfId="2" applyNumberFormat="1" applyFont="1" applyBorder="1" applyAlignment="1">
      <alignment horizontal="right" vertical="center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center" vertical="center"/>
    </xf>
    <xf numFmtId="166" fontId="5" fillId="0" borderId="4" xfId="2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3" fillId="0" borderId="0" xfId="2" applyFont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justify"/>
    </xf>
    <xf numFmtId="0" fontId="2" fillId="0" borderId="0" xfId="2" applyFont="1"/>
    <xf numFmtId="0" fontId="3" fillId="0" borderId="0" xfId="2" applyFont="1"/>
    <xf numFmtId="0" fontId="4" fillId="0" borderId="0" xfId="2" applyFont="1" applyAlignment="1">
      <alignment horizontal="center"/>
    </xf>
    <xf numFmtId="44" fontId="10" fillId="0" borderId="0" xfId="0" applyNumberFormat="1" applyFont="1" applyAlignment="1">
      <alignment wrapText="1"/>
    </xf>
    <xf numFmtId="167" fontId="12" fillId="3" borderId="0" xfId="0" applyNumberFormat="1" applyFont="1" applyFill="1" applyAlignment="1">
      <alignment wrapText="1"/>
    </xf>
    <xf numFmtId="0" fontId="12" fillId="0" borderId="0" xfId="0" applyFont="1" applyAlignment="1">
      <alignment horizontal="center" wrapText="1"/>
    </xf>
    <xf numFmtId="0" fontId="12" fillId="5" borderId="0" xfId="0" applyFont="1" applyFill="1" applyAlignment="1">
      <alignment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left" vertical="center" wrapText="1"/>
    </xf>
    <xf numFmtId="0" fontId="12" fillId="6" borderId="4" xfId="0" applyFont="1" applyFill="1" applyBorder="1" applyAlignment="1">
      <alignment vertical="center" wrapText="1"/>
    </xf>
    <xf numFmtId="167" fontId="12" fillId="6" borderId="4" xfId="0" applyNumberFormat="1" applyFont="1" applyFill="1" applyBorder="1" applyAlignment="1">
      <alignment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wrapText="1"/>
    </xf>
    <xf numFmtId="0" fontId="13" fillId="0" borderId="0" xfId="0" applyFont="1" applyAlignment="1">
      <alignment wrapText="1"/>
    </xf>
    <xf numFmtId="167" fontId="13" fillId="0" borderId="0" xfId="0" applyNumberFormat="1" applyFont="1" applyAlignment="1">
      <alignment wrapText="1"/>
    </xf>
    <xf numFmtId="0" fontId="13" fillId="3" borderId="0" xfId="0" applyFont="1" applyFill="1" applyAlignment="1">
      <alignment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 wrapText="1"/>
    </xf>
    <xf numFmtId="0" fontId="13" fillId="3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3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left"/>
    </xf>
    <xf numFmtId="0" fontId="10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1" xfId="0" applyBorder="1" applyAlignment="1">
      <alignment horizontal="left" wrapText="1"/>
    </xf>
    <xf numFmtId="0" fontId="11" fillId="0" borderId="4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520700</xdr:colOff>
      <xdr:row>0</xdr:row>
      <xdr:rowOff>177800</xdr:rowOff>
    </xdr:from>
    <xdr:ext cx="1162050" cy="1089025"/>
    <xdr:pic>
      <xdr:nvPicPr>
        <xdr:cNvPr id="2" name="Imagen 1">
          <a:extLst>
            <a:ext uri="{FF2B5EF4-FFF2-40B4-BE49-F238E27FC236}">
              <a16:creationId xmlns:a16="http://schemas.microsoft.com/office/drawing/2014/main" id="{98382A60-F541-4A4F-AE02-E094A062E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00" y="158750"/>
          <a:ext cx="1162050" cy="1089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X156"/>
  <sheetViews>
    <sheetView tabSelected="1" zoomScale="64" zoomScaleNormal="64" workbookViewId="0">
      <selection activeCell="S15" sqref="S15:S141"/>
    </sheetView>
  </sheetViews>
  <sheetFormatPr baseColWidth="10" defaultRowHeight="12.75" x14ac:dyDescent="0.2"/>
  <cols>
    <col min="1" max="1" width="18.42578125" customWidth="1"/>
    <col min="2" max="2" width="15.85546875" style="22" customWidth="1"/>
    <col min="3" max="3" width="48.42578125" bestFit="1" customWidth="1"/>
    <col min="4" max="4" width="43.7109375" bestFit="1" customWidth="1"/>
    <col min="5" max="5" width="31.7109375" customWidth="1"/>
    <col min="6" max="6" width="13.28515625" customWidth="1"/>
    <col min="7" max="7" width="20.28515625" customWidth="1"/>
    <col min="8" max="8" width="12.5703125" customWidth="1"/>
    <col min="9" max="9" width="10.7109375" customWidth="1"/>
    <col min="10" max="10" width="11.5703125" bestFit="1" customWidth="1"/>
    <col min="11" max="11" width="10.7109375" customWidth="1"/>
    <col min="12" max="12" width="14.85546875" style="40" bestFit="1" customWidth="1"/>
    <col min="13" max="13" width="18.28515625" style="40" customWidth="1"/>
    <col min="14" max="14" width="19.5703125" customWidth="1"/>
    <col min="15" max="15" width="11.5703125" bestFit="1" customWidth="1"/>
    <col min="16" max="16" width="18.42578125" style="55" customWidth="1"/>
    <col min="17" max="21" width="11.42578125" style="55"/>
    <col min="22" max="22" width="17.7109375" style="55" customWidth="1"/>
    <col min="23" max="23" width="0" hidden="1" customWidth="1"/>
  </cols>
  <sheetData>
    <row r="1" spans="1:24" ht="14.25" customHeight="1" x14ac:dyDescent="0.25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4" ht="14.25" customHeight="1" x14ac:dyDescent="0.25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</row>
    <row r="3" spans="1:24" ht="14.2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</row>
    <row r="4" spans="1:24" ht="14.25" customHeight="1" x14ac:dyDescent="0.25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</row>
    <row r="5" spans="1:24" ht="15" x14ac:dyDescent="0.25">
      <c r="A5" s="27"/>
      <c r="B5" s="41"/>
      <c r="C5" s="27"/>
      <c r="D5" s="38"/>
      <c r="E5" s="38"/>
      <c r="F5" s="38"/>
      <c r="G5" s="38"/>
      <c r="H5" s="38"/>
      <c r="I5" s="38"/>
      <c r="J5" s="38"/>
      <c r="K5" s="38"/>
      <c r="L5" s="39"/>
      <c r="M5" s="39"/>
      <c r="N5" s="26"/>
      <c r="O5" s="26"/>
      <c r="P5" s="47"/>
      <c r="Q5" s="47"/>
      <c r="R5" s="47"/>
      <c r="S5" s="47"/>
      <c r="T5" s="48"/>
      <c r="U5" s="48"/>
      <c r="V5" s="48"/>
    </row>
    <row r="6" spans="1:24" ht="14.25" customHeight="1" x14ac:dyDescent="0.25">
      <c r="A6" s="90" t="s">
        <v>74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1:24" ht="15" x14ac:dyDescent="0.25">
      <c r="A7" s="27"/>
      <c r="B7" s="41"/>
      <c r="C7" s="27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47"/>
      <c r="T7" s="48"/>
      <c r="U7" s="48"/>
      <c r="V7" s="48"/>
    </row>
    <row r="8" spans="1:24" ht="14.25" customHeight="1" x14ac:dyDescent="0.25">
      <c r="A8" s="91" t="s">
        <v>96</v>
      </c>
      <c r="B8" s="91"/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</row>
    <row r="9" spans="1:24" ht="15" x14ac:dyDescent="0.25">
      <c r="A9" s="24"/>
      <c r="B9" s="35"/>
      <c r="C9" s="24"/>
      <c r="D9" s="38"/>
      <c r="E9" s="38"/>
      <c r="F9" s="38"/>
      <c r="G9" s="38"/>
      <c r="H9" s="38"/>
      <c r="I9" s="38"/>
      <c r="J9" s="38"/>
      <c r="K9" s="38"/>
      <c r="L9" s="39"/>
      <c r="M9" s="39"/>
      <c r="N9" s="26"/>
      <c r="O9" s="26"/>
      <c r="P9" s="47"/>
      <c r="Q9" s="47"/>
      <c r="R9" s="47"/>
      <c r="S9" s="47"/>
      <c r="T9" s="48"/>
      <c r="U9" s="48"/>
      <c r="V9" s="48"/>
    </row>
    <row r="10" spans="1:24" ht="15" x14ac:dyDescent="0.25">
      <c r="A10" s="24"/>
      <c r="B10" s="35"/>
      <c r="C10" s="24"/>
      <c r="D10" s="24"/>
      <c r="E10" s="24"/>
      <c r="F10" s="24"/>
      <c r="G10" s="24"/>
      <c r="H10" s="38"/>
      <c r="I10" s="27"/>
      <c r="J10" s="38"/>
      <c r="K10" s="24"/>
      <c r="L10" s="36"/>
      <c r="M10" s="36"/>
      <c r="N10" s="24"/>
      <c r="O10" s="26"/>
      <c r="P10" s="47"/>
      <c r="Q10" s="47"/>
      <c r="R10" s="47"/>
      <c r="S10" s="48"/>
      <c r="T10" s="48"/>
      <c r="U10" s="48"/>
      <c r="V10" s="48"/>
    </row>
    <row r="11" spans="1:24" ht="46.5" customHeight="1" x14ac:dyDescent="0.2">
      <c r="A11" s="92" t="s">
        <v>26</v>
      </c>
      <c r="B11" s="93" t="s">
        <v>25</v>
      </c>
      <c r="C11" s="94" t="s">
        <v>1</v>
      </c>
      <c r="D11" s="94" t="s">
        <v>27</v>
      </c>
      <c r="E11" s="94" t="s">
        <v>22</v>
      </c>
      <c r="F11" s="94" t="s">
        <v>24</v>
      </c>
      <c r="G11" s="94" t="s">
        <v>54</v>
      </c>
      <c r="H11" s="94" t="s">
        <v>55</v>
      </c>
      <c r="I11" s="94" t="s">
        <v>56</v>
      </c>
      <c r="J11" s="94" t="s">
        <v>57</v>
      </c>
      <c r="K11" s="94" t="s">
        <v>58</v>
      </c>
      <c r="L11" s="95" t="s">
        <v>59</v>
      </c>
      <c r="M11" s="95" t="s">
        <v>23</v>
      </c>
      <c r="N11" s="96" t="s">
        <v>60</v>
      </c>
      <c r="O11" s="96" t="s">
        <v>61</v>
      </c>
      <c r="P11" s="96"/>
      <c r="Q11" s="96"/>
      <c r="R11" s="96"/>
      <c r="S11" s="97" t="s">
        <v>62</v>
      </c>
      <c r="T11" s="97"/>
      <c r="U11" s="97"/>
      <c r="V11" s="97" t="s">
        <v>63</v>
      </c>
    </row>
    <row r="12" spans="1:24" x14ac:dyDescent="0.2">
      <c r="A12" s="92"/>
      <c r="B12" s="93"/>
      <c r="C12" s="94"/>
      <c r="D12" s="94"/>
      <c r="E12" s="94"/>
      <c r="F12" s="94"/>
      <c r="G12" s="94"/>
      <c r="H12" s="94"/>
      <c r="I12" s="94"/>
      <c r="J12" s="94"/>
      <c r="K12" s="94"/>
      <c r="L12" s="95"/>
      <c r="M12" s="95"/>
      <c r="N12" s="96"/>
      <c r="O12" s="96"/>
      <c r="P12" s="96"/>
      <c r="Q12" s="96"/>
      <c r="R12" s="96"/>
      <c r="S12" s="97"/>
      <c r="T12" s="97"/>
      <c r="U12" s="97"/>
      <c r="V12" s="97"/>
    </row>
    <row r="13" spans="1:24" ht="58.35" customHeight="1" x14ac:dyDescent="0.2">
      <c r="A13" s="92"/>
      <c r="B13" s="93"/>
      <c r="C13" s="94"/>
      <c r="D13" s="94"/>
      <c r="E13" s="94"/>
      <c r="F13" s="94"/>
      <c r="G13" s="94"/>
      <c r="H13" s="94"/>
      <c r="I13" s="94"/>
      <c r="J13" s="94"/>
      <c r="K13" s="94"/>
      <c r="L13" s="95"/>
      <c r="M13" s="95"/>
      <c r="N13" s="96"/>
      <c r="O13" s="96" t="s">
        <v>17</v>
      </c>
      <c r="P13" s="97" t="s">
        <v>18</v>
      </c>
      <c r="Q13" s="97" t="s">
        <v>19</v>
      </c>
      <c r="R13" s="97" t="s">
        <v>20</v>
      </c>
      <c r="S13" s="97" t="s">
        <v>21</v>
      </c>
      <c r="T13" s="97" t="s">
        <v>64</v>
      </c>
      <c r="U13" s="97" t="s">
        <v>40</v>
      </c>
      <c r="V13" s="97"/>
    </row>
    <row r="14" spans="1:24" x14ac:dyDescent="0.2">
      <c r="A14" s="92"/>
      <c r="B14" s="93"/>
      <c r="C14" s="94"/>
      <c r="D14" s="94"/>
      <c r="E14" s="94"/>
      <c r="F14" s="94"/>
      <c r="G14" s="94"/>
      <c r="H14" s="94"/>
      <c r="I14" s="94"/>
      <c r="J14" s="94"/>
      <c r="K14" s="94"/>
      <c r="L14" s="95"/>
      <c r="M14" s="95"/>
      <c r="N14" s="96"/>
      <c r="O14" s="96"/>
      <c r="P14" s="97"/>
      <c r="Q14" s="97"/>
      <c r="R14" s="97"/>
      <c r="S14" s="97"/>
      <c r="T14" s="97"/>
      <c r="U14" s="97"/>
      <c r="V14" s="97"/>
    </row>
    <row r="15" spans="1:24" ht="31.5" customHeight="1" x14ac:dyDescent="0.2">
      <c r="A15" s="56">
        <v>1</v>
      </c>
      <c r="B15" s="56">
        <v>21101</v>
      </c>
      <c r="C15" s="56" t="s">
        <v>76</v>
      </c>
      <c r="D15" s="60" t="s">
        <v>159</v>
      </c>
      <c r="E15" s="56" t="s">
        <v>77</v>
      </c>
      <c r="F15" s="56"/>
      <c r="G15" s="56" t="s">
        <v>78</v>
      </c>
      <c r="H15" s="57">
        <v>180000</v>
      </c>
      <c r="I15" s="56" t="s">
        <v>79</v>
      </c>
      <c r="J15" s="60">
        <v>1</v>
      </c>
      <c r="K15" s="60" t="s">
        <v>81</v>
      </c>
      <c r="L15" s="61">
        <v>759.5</v>
      </c>
      <c r="M15" s="62">
        <v>759.5</v>
      </c>
      <c r="N15" s="56" t="s">
        <v>82</v>
      </c>
      <c r="O15" s="56"/>
      <c r="P15" s="59"/>
      <c r="Q15" s="59"/>
      <c r="R15" s="59">
        <f>J15</f>
        <v>1</v>
      </c>
      <c r="S15" s="58" t="s">
        <v>83</v>
      </c>
      <c r="T15" s="59"/>
      <c r="U15" s="59"/>
      <c r="V15" s="59"/>
      <c r="X15" s="40"/>
    </row>
    <row r="16" spans="1:24" ht="31.5" customHeight="1" x14ac:dyDescent="0.2">
      <c r="A16" s="56">
        <v>2</v>
      </c>
      <c r="B16" s="56">
        <v>21101</v>
      </c>
      <c r="C16" s="56" t="s">
        <v>76</v>
      </c>
      <c r="D16" s="60" t="s">
        <v>180</v>
      </c>
      <c r="E16" s="56" t="s">
        <v>77</v>
      </c>
      <c r="F16" s="56"/>
      <c r="G16" s="56" t="s">
        <v>78</v>
      </c>
      <c r="H16" s="57">
        <v>180000</v>
      </c>
      <c r="I16" s="56" t="s">
        <v>79</v>
      </c>
      <c r="J16" s="60">
        <v>1</v>
      </c>
      <c r="K16" s="60" t="s">
        <v>167</v>
      </c>
      <c r="L16" s="61">
        <v>9271.94</v>
      </c>
      <c r="M16" s="62">
        <v>9271.94</v>
      </c>
      <c r="N16" s="56" t="s">
        <v>82</v>
      </c>
      <c r="O16" s="56"/>
      <c r="P16" s="59"/>
      <c r="Q16" s="59"/>
      <c r="R16" s="59">
        <f t="shared" ref="R16:R79" si="0">J16</f>
        <v>1</v>
      </c>
      <c r="S16" s="58" t="s">
        <v>83</v>
      </c>
      <c r="T16" s="59"/>
      <c r="U16" s="59"/>
      <c r="V16" s="59"/>
      <c r="W16" s="40"/>
      <c r="X16" s="40"/>
    </row>
    <row r="17" spans="1:24" ht="31.5" customHeight="1" x14ac:dyDescent="0.2">
      <c r="A17" s="56">
        <v>3</v>
      </c>
      <c r="B17" s="56">
        <v>21101</v>
      </c>
      <c r="C17" s="56" t="s">
        <v>76</v>
      </c>
      <c r="D17" s="60" t="s">
        <v>181</v>
      </c>
      <c r="E17" s="56" t="s">
        <v>77</v>
      </c>
      <c r="F17" s="56"/>
      <c r="G17" s="56" t="s">
        <v>78</v>
      </c>
      <c r="H17" s="57">
        <v>180000</v>
      </c>
      <c r="I17" s="56" t="s">
        <v>79</v>
      </c>
      <c r="J17" s="60">
        <v>27</v>
      </c>
      <c r="K17" s="60" t="s">
        <v>81</v>
      </c>
      <c r="L17" s="61">
        <f t="shared" ref="L17:L33" si="1">M17/J17</f>
        <v>167.52</v>
      </c>
      <c r="M17" s="61">
        <v>4523.04</v>
      </c>
      <c r="N17" s="56" t="s">
        <v>82</v>
      </c>
      <c r="O17" s="56"/>
      <c r="P17" s="59"/>
      <c r="Q17" s="59"/>
      <c r="R17" s="59">
        <f t="shared" si="0"/>
        <v>27</v>
      </c>
      <c r="S17" s="58" t="s">
        <v>83</v>
      </c>
      <c r="T17" s="59"/>
      <c r="U17" s="59"/>
      <c r="V17" s="59"/>
      <c r="W17" s="40"/>
      <c r="X17" s="40"/>
    </row>
    <row r="18" spans="1:24" ht="31.5" customHeight="1" x14ac:dyDescent="0.2">
      <c r="A18" s="56">
        <v>4</v>
      </c>
      <c r="B18" s="56">
        <v>21101</v>
      </c>
      <c r="C18" s="56" t="s">
        <v>76</v>
      </c>
      <c r="D18" s="60" t="s">
        <v>182</v>
      </c>
      <c r="E18" s="56" t="s">
        <v>77</v>
      </c>
      <c r="F18" s="56"/>
      <c r="G18" s="56" t="s">
        <v>78</v>
      </c>
      <c r="H18" s="57">
        <v>180000</v>
      </c>
      <c r="I18" s="56" t="s">
        <v>79</v>
      </c>
      <c r="J18" s="60">
        <v>1</v>
      </c>
      <c r="K18" s="60" t="s">
        <v>167</v>
      </c>
      <c r="L18" s="61">
        <f t="shared" si="1"/>
        <v>2108.16</v>
      </c>
      <c r="M18" s="62">
        <v>2108.16</v>
      </c>
      <c r="N18" s="56" t="s">
        <v>82</v>
      </c>
      <c r="O18" s="56"/>
      <c r="P18" s="59"/>
      <c r="Q18" s="59"/>
      <c r="R18" s="59">
        <f t="shared" si="0"/>
        <v>1</v>
      </c>
      <c r="S18" s="58" t="s">
        <v>83</v>
      </c>
      <c r="T18" s="59"/>
      <c r="U18" s="59"/>
      <c r="V18" s="59"/>
      <c r="W18" s="40"/>
      <c r="X18" s="40"/>
    </row>
    <row r="19" spans="1:24" ht="31.5" customHeight="1" x14ac:dyDescent="0.2">
      <c r="A19" s="56">
        <v>5</v>
      </c>
      <c r="B19" s="56">
        <v>21101</v>
      </c>
      <c r="C19" s="56" t="s">
        <v>76</v>
      </c>
      <c r="D19" s="60" t="s">
        <v>183</v>
      </c>
      <c r="E19" s="56" t="s">
        <v>77</v>
      </c>
      <c r="F19" s="56"/>
      <c r="G19" s="56" t="s">
        <v>78</v>
      </c>
      <c r="H19" s="57">
        <v>180000</v>
      </c>
      <c r="I19" s="56" t="s">
        <v>79</v>
      </c>
      <c r="J19" s="60">
        <v>2</v>
      </c>
      <c r="K19" s="60" t="s">
        <v>81</v>
      </c>
      <c r="L19" s="61">
        <f t="shared" si="1"/>
        <v>160.3638</v>
      </c>
      <c r="M19" s="62">
        <v>320.7276</v>
      </c>
      <c r="N19" s="56" t="s">
        <v>82</v>
      </c>
      <c r="O19" s="56"/>
      <c r="P19" s="59"/>
      <c r="Q19" s="59"/>
      <c r="R19" s="59">
        <f t="shared" si="0"/>
        <v>2</v>
      </c>
      <c r="S19" s="58" t="s">
        <v>83</v>
      </c>
      <c r="T19" s="59"/>
      <c r="U19" s="59"/>
      <c r="V19" s="59"/>
      <c r="W19" s="40"/>
      <c r="X19" s="40"/>
    </row>
    <row r="20" spans="1:24" ht="31.5" customHeight="1" x14ac:dyDescent="0.2">
      <c r="A20" s="56">
        <v>6</v>
      </c>
      <c r="B20" s="56">
        <v>21101</v>
      </c>
      <c r="C20" s="56" t="s">
        <v>76</v>
      </c>
      <c r="D20" s="60" t="s">
        <v>184</v>
      </c>
      <c r="E20" s="56" t="s">
        <v>77</v>
      </c>
      <c r="F20" s="56"/>
      <c r="G20" s="56" t="s">
        <v>78</v>
      </c>
      <c r="H20" s="57">
        <v>180000</v>
      </c>
      <c r="I20" s="56" t="s">
        <v>79</v>
      </c>
      <c r="J20" s="60">
        <v>10</v>
      </c>
      <c r="K20" s="60" t="s">
        <v>81</v>
      </c>
      <c r="L20" s="61">
        <f t="shared" si="1"/>
        <v>73.277999999999992</v>
      </c>
      <c r="M20" s="62">
        <v>732.78</v>
      </c>
      <c r="N20" s="56" t="s">
        <v>82</v>
      </c>
      <c r="O20" s="56"/>
      <c r="P20" s="59"/>
      <c r="Q20" s="59"/>
      <c r="R20" s="59">
        <f t="shared" si="0"/>
        <v>10</v>
      </c>
      <c r="S20" s="58" t="s">
        <v>83</v>
      </c>
      <c r="T20" s="59"/>
      <c r="U20" s="59"/>
      <c r="V20" s="59"/>
      <c r="W20" s="40"/>
      <c r="X20" s="40"/>
    </row>
    <row r="21" spans="1:24" ht="31.5" customHeight="1" x14ac:dyDescent="0.2">
      <c r="A21" s="56">
        <v>7</v>
      </c>
      <c r="B21" s="56">
        <v>21101</v>
      </c>
      <c r="C21" s="56" t="s">
        <v>76</v>
      </c>
      <c r="D21" s="60" t="s">
        <v>185</v>
      </c>
      <c r="E21" s="56" t="s">
        <v>77</v>
      </c>
      <c r="F21" s="56"/>
      <c r="G21" s="56" t="s">
        <v>78</v>
      </c>
      <c r="H21" s="57">
        <v>180000</v>
      </c>
      <c r="I21" s="56" t="s">
        <v>79</v>
      </c>
      <c r="J21" s="60">
        <v>2</v>
      </c>
      <c r="K21" s="60" t="s">
        <v>81</v>
      </c>
      <c r="L21" s="61">
        <f t="shared" si="1"/>
        <v>14.85</v>
      </c>
      <c r="M21" s="62">
        <v>29.7</v>
      </c>
      <c r="N21" s="56" t="s">
        <v>82</v>
      </c>
      <c r="O21" s="56"/>
      <c r="P21" s="59"/>
      <c r="Q21" s="59"/>
      <c r="R21" s="59">
        <f t="shared" si="0"/>
        <v>2</v>
      </c>
      <c r="S21" s="58" t="s">
        <v>83</v>
      </c>
      <c r="T21" s="59"/>
      <c r="U21" s="59"/>
      <c r="V21" s="59"/>
      <c r="W21" s="40"/>
      <c r="X21" s="40"/>
    </row>
    <row r="22" spans="1:24" ht="31.5" customHeight="1" x14ac:dyDescent="0.2">
      <c r="A22" s="56">
        <v>8</v>
      </c>
      <c r="B22" s="56">
        <v>21101</v>
      </c>
      <c r="C22" s="56" t="s">
        <v>76</v>
      </c>
      <c r="D22" s="60" t="s">
        <v>225</v>
      </c>
      <c r="E22" s="56" t="s">
        <v>77</v>
      </c>
      <c r="F22" s="56"/>
      <c r="G22" s="56" t="s">
        <v>78</v>
      </c>
      <c r="H22" s="57">
        <v>180000</v>
      </c>
      <c r="I22" s="56" t="s">
        <v>79</v>
      </c>
      <c r="J22" s="60">
        <v>21</v>
      </c>
      <c r="K22" s="60" t="s">
        <v>81</v>
      </c>
      <c r="L22" s="61">
        <f t="shared" si="1"/>
        <v>64.864285714285714</v>
      </c>
      <c r="M22" s="62">
        <v>1362.15</v>
      </c>
      <c r="N22" s="56" t="s">
        <v>82</v>
      </c>
      <c r="O22" s="56"/>
      <c r="P22" s="59"/>
      <c r="Q22" s="59"/>
      <c r="R22" s="59">
        <f t="shared" si="0"/>
        <v>21</v>
      </c>
      <c r="S22" s="58" t="s">
        <v>83</v>
      </c>
      <c r="T22" s="59"/>
      <c r="U22" s="59"/>
      <c r="V22" s="59"/>
      <c r="W22" s="40"/>
      <c r="X22" s="40"/>
    </row>
    <row r="23" spans="1:24" ht="31.5" customHeight="1" x14ac:dyDescent="0.2">
      <c r="A23" s="56">
        <v>9</v>
      </c>
      <c r="B23" s="56">
        <v>21101</v>
      </c>
      <c r="C23" s="56" t="s">
        <v>76</v>
      </c>
      <c r="D23" s="60" t="s">
        <v>226</v>
      </c>
      <c r="E23" s="56" t="s">
        <v>77</v>
      </c>
      <c r="F23" s="56"/>
      <c r="G23" s="56" t="s">
        <v>78</v>
      </c>
      <c r="H23" s="57">
        <v>180000</v>
      </c>
      <c r="I23" s="56" t="s">
        <v>79</v>
      </c>
      <c r="J23" s="60">
        <v>6</v>
      </c>
      <c r="K23" s="60" t="s">
        <v>81</v>
      </c>
      <c r="L23" s="61">
        <f t="shared" si="1"/>
        <v>196.02666666666667</v>
      </c>
      <c r="M23" s="62">
        <v>1176.1600000000001</v>
      </c>
      <c r="N23" s="56" t="s">
        <v>82</v>
      </c>
      <c r="O23" s="56"/>
      <c r="P23" s="59"/>
      <c r="Q23" s="59"/>
      <c r="R23" s="59">
        <f t="shared" si="0"/>
        <v>6</v>
      </c>
      <c r="S23" s="58" t="s">
        <v>83</v>
      </c>
      <c r="T23" s="59"/>
      <c r="U23" s="59"/>
      <c r="V23" s="59"/>
      <c r="W23" s="40"/>
      <c r="X23" s="40"/>
    </row>
    <row r="24" spans="1:24" ht="31.5" customHeight="1" x14ac:dyDescent="0.2">
      <c r="A24" s="56">
        <v>10</v>
      </c>
      <c r="B24" s="56">
        <v>21101</v>
      </c>
      <c r="C24" s="56" t="s">
        <v>76</v>
      </c>
      <c r="D24" s="60" t="s">
        <v>227</v>
      </c>
      <c r="E24" s="56" t="s">
        <v>77</v>
      </c>
      <c r="F24" s="56"/>
      <c r="G24" s="56" t="s">
        <v>78</v>
      </c>
      <c r="H24" s="57">
        <v>180000</v>
      </c>
      <c r="I24" s="56" t="s">
        <v>79</v>
      </c>
      <c r="J24" s="60">
        <v>2</v>
      </c>
      <c r="K24" s="60" t="s">
        <v>81</v>
      </c>
      <c r="L24" s="61">
        <f t="shared" si="1"/>
        <v>342.09</v>
      </c>
      <c r="M24" s="62">
        <v>684.18</v>
      </c>
      <c r="N24" s="56" t="s">
        <v>82</v>
      </c>
      <c r="O24" s="56"/>
      <c r="P24" s="59"/>
      <c r="Q24" s="59"/>
      <c r="R24" s="59">
        <f t="shared" si="0"/>
        <v>2</v>
      </c>
      <c r="S24" s="58" t="s">
        <v>83</v>
      </c>
      <c r="T24" s="59"/>
      <c r="U24" s="59"/>
      <c r="V24" s="59"/>
      <c r="W24" s="40"/>
      <c r="X24" s="40"/>
    </row>
    <row r="25" spans="1:24" ht="31.5" customHeight="1" x14ac:dyDescent="0.2">
      <c r="A25" s="56">
        <v>11</v>
      </c>
      <c r="B25" s="56">
        <v>21101</v>
      </c>
      <c r="C25" s="56" t="s">
        <v>76</v>
      </c>
      <c r="D25" s="60" t="s">
        <v>257</v>
      </c>
      <c r="E25" s="56" t="s">
        <v>77</v>
      </c>
      <c r="F25" s="56"/>
      <c r="G25" s="56" t="s">
        <v>78</v>
      </c>
      <c r="H25" s="57">
        <v>180000</v>
      </c>
      <c r="I25" s="56" t="s">
        <v>79</v>
      </c>
      <c r="J25" s="60">
        <v>19</v>
      </c>
      <c r="K25" s="60" t="s">
        <v>81</v>
      </c>
      <c r="L25" s="61">
        <f t="shared" si="1"/>
        <v>195.66315789473683</v>
      </c>
      <c r="M25" s="62">
        <v>3717.6</v>
      </c>
      <c r="N25" s="56" t="s">
        <v>82</v>
      </c>
      <c r="O25" s="56"/>
      <c r="P25" s="59"/>
      <c r="Q25" s="59"/>
      <c r="R25" s="59">
        <f t="shared" si="0"/>
        <v>19</v>
      </c>
      <c r="S25" s="58" t="s">
        <v>83</v>
      </c>
      <c r="T25" s="59"/>
      <c r="U25" s="59"/>
      <c r="V25" s="59"/>
      <c r="W25" s="40"/>
      <c r="X25" s="40"/>
    </row>
    <row r="26" spans="1:24" ht="31.5" customHeight="1" x14ac:dyDescent="0.2">
      <c r="A26" s="56">
        <v>12</v>
      </c>
      <c r="B26" s="56">
        <v>21101</v>
      </c>
      <c r="C26" s="56" t="s">
        <v>76</v>
      </c>
      <c r="D26" s="60" t="s">
        <v>258</v>
      </c>
      <c r="E26" s="56" t="s">
        <v>77</v>
      </c>
      <c r="F26" s="56"/>
      <c r="G26" s="56" t="s">
        <v>78</v>
      </c>
      <c r="H26" s="57">
        <v>180000</v>
      </c>
      <c r="I26" s="56" t="s">
        <v>79</v>
      </c>
      <c r="J26" s="60">
        <v>2</v>
      </c>
      <c r="K26" s="60" t="s">
        <v>81</v>
      </c>
      <c r="L26" s="61">
        <f t="shared" si="1"/>
        <v>853.2</v>
      </c>
      <c r="M26" s="62">
        <v>1706.4</v>
      </c>
      <c r="N26" s="56" t="s">
        <v>82</v>
      </c>
      <c r="O26" s="56"/>
      <c r="P26" s="59"/>
      <c r="Q26" s="59"/>
      <c r="R26" s="59">
        <f t="shared" si="0"/>
        <v>2</v>
      </c>
      <c r="S26" s="58" t="s">
        <v>83</v>
      </c>
      <c r="T26" s="59"/>
      <c r="U26" s="59"/>
      <c r="V26" s="59"/>
      <c r="W26" s="40"/>
      <c r="X26" s="40"/>
    </row>
    <row r="27" spans="1:24" ht="31.5" customHeight="1" x14ac:dyDescent="0.2">
      <c r="A27" s="56">
        <v>13</v>
      </c>
      <c r="B27" s="56">
        <v>21101</v>
      </c>
      <c r="C27" s="56" t="s">
        <v>76</v>
      </c>
      <c r="D27" s="60" t="s">
        <v>259</v>
      </c>
      <c r="E27" s="56" t="s">
        <v>77</v>
      </c>
      <c r="F27" s="56"/>
      <c r="G27" s="56" t="s">
        <v>78</v>
      </c>
      <c r="H27" s="57">
        <v>180000</v>
      </c>
      <c r="I27" s="56" t="s">
        <v>79</v>
      </c>
      <c r="J27" s="60">
        <v>9</v>
      </c>
      <c r="K27" s="60" t="s">
        <v>81</v>
      </c>
      <c r="L27" s="61">
        <f t="shared" si="1"/>
        <v>817.2</v>
      </c>
      <c r="M27" s="62">
        <v>7354.8</v>
      </c>
      <c r="N27" s="56" t="s">
        <v>82</v>
      </c>
      <c r="O27" s="56"/>
      <c r="P27" s="59"/>
      <c r="Q27" s="59"/>
      <c r="R27" s="59">
        <f t="shared" si="0"/>
        <v>9</v>
      </c>
      <c r="S27" s="58" t="s">
        <v>83</v>
      </c>
      <c r="T27" s="59"/>
      <c r="U27" s="59"/>
      <c r="V27" s="59"/>
      <c r="W27" s="40"/>
      <c r="X27" s="40"/>
    </row>
    <row r="28" spans="1:24" ht="31.5" customHeight="1" x14ac:dyDescent="0.2">
      <c r="A28" s="56">
        <v>14</v>
      </c>
      <c r="B28" s="56">
        <v>21101</v>
      </c>
      <c r="C28" s="56" t="s">
        <v>76</v>
      </c>
      <c r="D28" s="60" t="s">
        <v>260</v>
      </c>
      <c r="E28" s="56" t="s">
        <v>77</v>
      </c>
      <c r="F28" s="56"/>
      <c r="G28" s="56" t="s">
        <v>78</v>
      </c>
      <c r="H28" s="57">
        <v>180000</v>
      </c>
      <c r="I28" s="56" t="s">
        <v>79</v>
      </c>
      <c r="J28" s="60">
        <v>1</v>
      </c>
      <c r="K28" s="60" t="s">
        <v>81</v>
      </c>
      <c r="L28" s="61">
        <f t="shared" si="1"/>
        <v>1440.94</v>
      </c>
      <c r="M28" s="62">
        <v>1440.94</v>
      </c>
      <c r="N28" s="56" t="s">
        <v>82</v>
      </c>
      <c r="O28" s="56"/>
      <c r="P28" s="59"/>
      <c r="Q28" s="59"/>
      <c r="R28" s="59">
        <f t="shared" si="0"/>
        <v>1</v>
      </c>
      <c r="S28" s="58" t="s">
        <v>83</v>
      </c>
      <c r="T28" s="59"/>
      <c r="U28" s="59"/>
      <c r="V28" s="59"/>
      <c r="W28" s="40"/>
      <c r="X28" s="40"/>
    </row>
    <row r="29" spans="1:24" ht="31.5" customHeight="1" x14ac:dyDescent="0.2">
      <c r="A29" s="56">
        <v>15</v>
      </c>
      <c r="B29" s="56">
        <v>21101</v>
      </c>
      <c r="C29" s="56" t="s">
        <v>76</v>
      </c>
      <c r="D29" s="60" t="s">
        <v>261</v>
      </c>
      <c r="E29" s="56" t="s">
        <v>77</v>
      </c>
      <c r="F29" s="56"/>
      <c r="G29" s="56" t="s">
        <v>78</v>
      </c>
      <c r="H29" s="57">
        <v>180000</v>
      </c>
      <c r="I29" s="56" t="s">
        <v>79</v>
      </c>
      <c r="J29" s="60">
        <v>60</v>
      </c>
      <c r="K29" s="60" t="s">
        <v>233</v>
      </c>
      <c r="L29" s="61">
        <f t="shared" si="1"/>
        <v>904.26599999999996</v>
      </c>
      <c r="M29" s="62">
        <v>54255.96</v>
      </c>
      <c r="N29" s="56" t="s">
        <v>82</v>
      </c>
      <c r="O29" s="56"/>
      <c r="P29" s="59"/>
      <c r="Q29" s="59"/>
      <c r="R29" s="59">
        <f t="shared" si="0"/>
        <v>60</v>
      </c>
      <c r="S29" s="58" t="s">
        <v>83</v>
      </c>
      <c r="T29" s="59"/>
      <c r="U29" s="59"/>
      <c r="V29" s="59"/>
      <c r="W29" s="40"/>
      <c r="X29" s="40"/>
    </row>
    <row r="30" spans="1:24" ht="31.5" customHeight="1" x14ac:dyDescent="0.2">
      <c r="A30" s="56">
        <v>16</v>
      </c>
      <c r="B30" s="56">
        <v>21101</v>
      </c>
      <c r="C30" s="56" t="s">
        <v>76</v>
      </c>
      <c r="D30" s="60" t="s">
        <v>272</v>
      </c>
      <c r="E30" s="56" t="s">
        <v>77</v>
      </c>
      <c r="F30" s="56"/>
      <c r="G30" s="56" t="s">
        <v>78</v>
      </c>
      <c r="H30" s="57">
        <v>180000</v>
      </c>
      <c r="I30" s="56" t="s">
        <v>79</v>
      </c>
      <c r="J30" s="60">
        <v>1</v>
      </c>
      <c r="K30" s="60" t="s">
        <v>80</v>
      </c>
      <c r="L30" s="61">
        <f t="shared" si="1"/>
        <v>76</v>
      </c>
      <c r="M30" s="62">
        <v>76</v>
      </c>
      <c r="N30" s="56" t="s">
        <v>82</v>
      </c>
      <c r="O30" s="56"/>
      <c r="P30" s="59"/>
      <c r="Q30" s="59"/>
      <c r="R30" s="59">
        <f t="shared" si="0"/>
        <v>1</v>
      </c>
      <c r="S30" s="58" t="s">
        <v>83</v>
      </c>
      <c r="T30" s="59"/>
      <c r="U30" s="59"/>
      <c r="V30" s="59"/>
      <c r="W30" s="40"/>
      <c r="X30" s="40"/>
    </row>
    <row r="31" spans="1:24" ht="31.5" customHeight="1" x14ac:dyDescent="0.2">
      <c r="A31" s="56">
        <v>17</v>
      </c>
      <c r="B31" s="56">
        <v>21201</v>
      </c>
      <c r="C31" s="56" t="s">
        <v>147</v>
      </c>
      <c r="D31" s="60" t="s">
        <v>228</v>
      </c>
      <c r="E31" s="56" t="s">
        <v>77</v>
      </c>
      <c r="F31" s="56"/>
      <c r="G31" s="56" t="s">
        <v>78</v>
      </c>
      <c r="H31" s="72">
        <v>10000</v>
      </c>
      <c r="I31" s="56" t="s">
        <v>79</v>
      </c>
      <c r="J31" s="60">
        <v>2</v>
      </c>
      <c r="K31" s="60" t="s">
        <v>81</v>
      </c>
      <c r="L31" s="61">
        <f t="shared" si="1"/>
        <v>742.4</v>
      </c>
      <c r="M31" s="62">
        <v>1484.8</v>
      </c>
      <c r="N31" s="56" t="s">
        <v>82</v>
      </c>
      <c r="O31" s="56"/>
      <c r="P31" s="59"/>
      <c r="Q31" s="59"/>
      <c r="R31" s="59">
        <f t="shared" si="0"/>
        <v>2</v>
      </c>
      <c r="S31" s="58" t="s">
        <v>83</v>
      </c>
      <c r="T31" s="59"/>
      <c r="U31" s="59"/>
      <c r="V31" s="59"/>
      <c r="W31" s="40"/>
    </row>
    <row r="32" spans="1:24" ht="31.5" customHeight="1" x14ac:dyDescent="0.2">
      <c r="A32" s="56">
        <v>18</v>
      </c>
      <c r="B32" s="56">
        <v>21201</v>
      </c>
      <c r="C32" s="56" t="s">
        <v>147</v>
      </c>
      <c r="D32" s="60" t="s">
        <v>166</v>
      </c>
      <c r="E32" s="56" t="s">
        <v>77</v>
      </c>
      <c r="F32" s="56"/>
      <c r="G32" s="56" t="s">
        <v>78</v>
      </c>
      <c r="H32" s="72">
        <v>10000</v>
      </c>
      <c r="I32" s="56" t="s">
        <v>79</v>
      </c>
      <c r="J32" s="60">
        <v>4</v>
      </c>
      <c r="K32" s="60" t="s">
        <v>81</v>
      </c>
      <c r="L32" s="61">
        <f t="shared" si="1"/>
        <v>648.85249999999996</v>
      </c>
      <c r="M32" s="62">
        <v>2595.41</v>
      </c>
      <c r="N32" s="56" t="s">
        <v>82</v>
      </c>
      <c r="O32" s="56"/>
      <c r="P32" s="59"/>
      <c r="Q32" s="59"/>
      <c r="R32" s="59">
        <f t="shared" si="0"/>
        <v>4</v>
      </c>
      <c r="S32" s="58" t="s">
        <v>83</v>
      </c>
      <c r="T32" s="59"/>
      <c r="U32" s="59"/>
      <c r="V32" s="59"/>
      <c r="W32" s="40"/>
    </row>
    <row r="33" spans="1:23" ht="31.5" customHeight="1" x14ac:dyDescent="0.2">
      <c r="A33" s="56">
        <v>19</v>
      </c>
      <c r="B33" s="56">
        <v>21201</v>
      </c>
      <c r="C33" s="56" t="s">
        <v>147</v>
      </c>
      <c r="D33" s="60" t="s">
        <v>262</v>
      </c>
      <c r="E33" s="56" t="s">
        <v>77</v>
      </c>
      <c r="F33" s="56"/>
      <c r="G33" s="56" t="s">
        <v>78</v>
      </c>
      <c r="H33" s="72">
        <v>10000</v>
      </c>
      <c r="I33" s="56" t="s">
        <v>79</v>
      </c>
      <c r="J33" s="60">
        <v>2</v>
      </c>
      <c r="K33" s="60" t="s">
        <v>81</v>
      </c>
      <c r="L33" s="61">
        <f t="shared" si="1"/>
        <v>598.11500000000001</v>
      </c>
      <c r="M33" s="62">
        <v>1196.23</v>
      </c>
      <c r="N33" s="56" t="s">
        <v>82</v>
      </c>
      <c r="O33" s="56"/>
      <c r="P33" s="59"/>
      <c r="Q33" s="59"/>
      <c r="R33" s="59">
        <f t="shared" si="0"/>
        <v>2</v>
      </c>
      <c r="S33" s="58" t="s">
        <v>83</v>
      </c>
      <c r="T33" s="59"/>
      <c r="U33" s="59"/>
      <c r="V33" s="59"/>
      <c r="W33" s="40"/>
    </row>
    <row r="34" spans="1:23" ht="31.5" customHeight="1" x14ac:dyDescent="0.2">
      <c r="A34" s="56">
        <v>20</v>
      </c>
      <c r="B34" s="114">
        <v>21401</v>
      </c>
      <c r="C34" s="56" t="s">
        <v>160</v>
      </c>
      <c r="D34" s="60" t="s">
        <v>166</v>
      </c>
      <c r="E34" s="56" t="s">
        <v>77</v>
      </c>
      <c r="F34" s="56"/>
      <c r="G34" s="56" t="s">
        <v>78</v>
      </c>
      <c r="H34" s="72">
        <v>17500</v>
      </c>
      <c r="I34" s="56" t="s">
        <v>79</v>
      </c>
      <c r="J34" s="60">
        <v>2</v>
      </c>
      <c r="K34" s="60" t="s">
        <v>81</v>
      </c>
      <c r="L34" s="61">
        <f t="shared" ref="L34:L128" si="2">M34/J34</f>
        <v>403.65</v>
      </c>
      <c r="M34" s="62">
        <v>807.3</v>
      </c>
      <c r="N34" s="56" t="s">
        <v>82</v>
      </c>
      <c r="O34" s="56"/>
      <c r="P34" s="59"/>
      <c r="Q34" s="59"/>
      <c r="R34" s="59">
        <f t="shared" si="0"/>
        <v>2</v>
      </c>
      <c r="S34" s="58" t="s">
        <v>83</v>
      </c>
      <c r="T34" s="59"/>
      <c r="U34" s="59"/>
      <c r="V34" s="59"/>
    </row>
    <row r="35" spans="1:23" ht="31.5" customHeight="1" x14ac:dyDescent="0.2">
      <c r="A35" s="56">
        <v>21</v>
      </c>
      <c r="B35" s="114">
        <v>21401</v>
      </c>
      <c r="C35" s="56" t="s">
        <v>160</v>
      </c>
      <c r="D35" s="60" t="s">
        <v>229</v>
      </c>
      <c r="E35" s="56" t="s">
        <v>77</v>
      </c>
      <c r="F35" s="56"/>
      <c r="G35" s="56" t="s">
        <v>78</v>
      </c>
      <c r="H35" s="72">
        <v>17500</v>
      </c>
      <c r="I35" s="56" t="s">
        <v>79</v>
      </c>
      <c r="J35" s="60">
        <v>1</v>
      </c>
      <c r="K35" s="60" t="s">
        <v>81</v>
      </c>
      <c r="L35" s="61">
        <f t="shared" si="2"/>
        <v>820.8</v>
      </c>
      <c r="M35" s="62">
        <v>820.8</v>
      </c>
      <c r="N35" s="56" t="s">
        <v>82</v>
      </c>
      <c r="O35" s="56"/>
      <c r="P35" s="59"/>
      <c r="Q35" s="59"/>
      <c r="R35" s="59">
        <f t="shared" si="0"/>
        <v>1</v>
      </c>
      <c r="S35" s="58" t="s">
        <v>83</v>
      </c>
      <c r="T35" s="59"/>
      <c r="U35" s="59"/>
      <c r="V35" s="59"/>
    </row>
    <row r="36" spans="1:23" ht="31.5" customHeight="1" x14ac:dyDescent="0.2">
      <c r="A36" s="56">
        <v>22</v>
      </c>
      <c r="B36" s="114">
        <v>21601</v>
      </c>
      <c r="C36" s="56" t="s">
        <v>161</v>
      </c>
      <c r="D36" s="60" t="s">
        <v>186</v>
      </c>
      <c r="E36" s="56" t="s">
        <v>77</v>
      </c>
      <c r="F36" s="56"/>
      <c r="G36" s="56" t="s">
        <v>78</v>
      </c>
      <c r="H36" s="72">
        <v>180000</v>
      </c>
      <c r="I36" s="56" t="s">
        <v>79</v>
      </c>
      <c r="J36" s="60">
        <v>10</v>
      </c>
      <c r="K36" s="60" t="s">
        <v>80</v>
      </c>
      <c r="L36" s="61">
        <f t="shared" si="2"/>
        <v>27.993000000000002</v>
      </c>
      <c r="M36" s="62">
        <v>279.93</v>
      </c>
      <c r="N36" s="56" t="s">
        <v>82</v>
      </c>
      <c r="O36" s="56"/>
      <c r="P36" s="59"/>
      <c r="Q36" s="59"/>
      <c r="R36" s="59">
        <f t="shared" si="0"/>
        <v>10</v>
      </c>
      <c r="S36" s="58" t="s">
        <v>83</v>
      </c>
      <c r="T36" s="59"/>
      <c r="U36" s="59"/>
      <c r="V36" s="59"/>
    </row>
    <row r="37" spans="1:23" ht="31.5" customHeight="1" x14ac:dyDescent="0.2">
      <c r="A37" s="56">
        <v>23</v>
      </c>
      <c r="B37" s="56">
        <v>21601</v>
      </c>
      <c r="C37" s="56" t="s">
        <v>161</v>
      </c>
      <c r="D37" s="60" t="s">
        <v>230</v>
      </c>
      <c r="E37" s="56" t="s">
        <v>77</v>
      </c>
      <c r="F37" s="56"/>
      <c r="G37" s="56" t="s">
        <v>78</v>
      </c>
      <c r="H37" s="72">
        <v>180000</v>
      </c>
      <c r="I37" s="56" t="s">
        <v>79</v>
      </c>
      <c r="J37" s="60">
        <v>1</v>
      </c>
      <c r="K37" s="60" t="s">
        <v>167</v>
      </c>
      <c r="L37" s="61">
        <f t="shared" si="2"/>
        <v>114521.11</v>
      </c>
      <c r="M37" s="62">
        <v>114521.11</v>
      </c>
      <c r="N37" s="56" t="s">
        <v>82</v>
      </c>
      <c r="O37" s="56"/>
      <c r="P37" s="59"/>
      <c r="Q37" s="59"/>
      <c r="R37" s="59">
        <f t="shared" si="0"/>
        <v>1</v>
      </c>
      <c r="S37" s="58" t="s">
        <v>83</v>
      </c>
      <c r="T37" s="59"/>
      <c r="U37" s="59"/>
      <c r="V37" s="59"/>
    </row>
    <row r="38" spans="1:23" ht="31.5" customHeight="1" x14ac:dyDescent="0.2">
      <c r="A38" s="56">
        <v>24</v>
      </c>
      <c r="B38" s="56">
        <v>21601</v>
      </c>
      <c r="C38" s="56" t="s">
        <v>161</v>
      </c>
      <c r="D38" s="60" t="s">
        <v>231</v>
      </c>
      <c r="E38" s="56" t="s">
        <v>77</v>
      </c>
      <c r="F38" s="56"/>
      <c r="G38" s="56" t="s">
        <v>78</v>
      </c>
      <c r="H38" s="72">
        <v>180000</v>
      </c>
      <c r="I38" s="56" t="s">
        <v>79</v>
      </c>
      <c r="J38" s="60">
        <v>120</v>
      </c>
      <c r="K38" s="60" t="s">
        <v>81</v>
      </c>
      <c r="L38" s="61">
        <f t="shared" si="2"/>
        <v>30.132000000000001</v>
      </c>
      <c r="M38" s="62">
        <v>3615.84</v>
      </c>
      <c r="N38" s="56" t="s">
        <v>82</v>
      </c>
      <c r="O38" s="56"/>
      <c r="P38" s="59"/>
      <c r="Q38" s="59"/>
      <c r="R38" s="59">
        <f t="shared" si="0"/>
        <v>120</v>
      </c>
      <c r="S38" s="58" t="s">
        <v>83</v>
      </c>
      <c r="T38" s="59"/>
      <c r="U38" s="59"/>
      <c r="V38" s="59"/>
    </row>
    <row r="39" spans="1:23" ht="31.5" customHeight="1" x14ac:dyDescent="0.2">
      <c r="A39" s="56">
        <v>25</v>
      </c>
      <c r="B39" s="56">
        <v>21701</v>
      </c>
      <c r="C39" s="56" t="s">
        <v>146</v>
      </c>
      <c r="D39" s="60" t="s">
        <v>232</v>
      </c>
      <c r="E39" s="56" t="s">
        <v>77</v>
      </c>
      <c r="F39" s="56"/>
      <c r="G39" s="56" t="s">
        <v>78</v>
      </c>
      <c r="H39" s="72">
        <v>65000</v>
      </c>
      <c r="I39" s="56" t="s">
        <v>79</v>
      </c>
      <c r="J39" s="60">
        <v>4</v>
      </c>
      <c r="K39" s="60" t="s">
        <v>233</v>
      </c>
      <c r="L39" s="61">
        <f t="shared" si="2"/>
        <v>1836</v>
      </c>
      <c r="M39" s="62">
        <v>7344</v>
      </c>
      <c r="N39" s="56" t="s">
        <v>82</v>
      </c>
      <c r="O39" s="56"/>
      <c r="P39" s="59"/>
      <c r="Q39" s="59"/>
      <c r="R39" s="59">
        <f t="shared" si="0"/>
        <v>4</v>
      </c>
      <c r="S39" s="58" t="s">
        <v>83</v>
      </c>
      <c r="T39" s="59"/>
      <c r="U39" s="59"/>
      <c r="V39" s="59"/>
    </row>
    <row r="40" spans="1:23" ht="31.5" customHeight="1" x14ac:dyDescent="0.2">
      <c r="A40" s="56">
        <v>26</v>
      </c>
      <c r="B40" s="56">
        <v>21702</v>
      </c>
      <c r="C40" s="56" t="s">
        <v>145</v>
      </c>
      <c r="D40" s="60" t="s">
        <v>187</v>
      </c>
      <c r="E40" s="56" t="s">
        <v>77</v>
      </c>
      <c r="F40" s="56"/>
      <c r="G40" s="56" t="s">
        <v>78</v>
      </c>
      <c r="H40" s="72">
        <v>210000</v>
      </c>
      <c r="I40" s="56" t="s">
        <v>79</v>
      </c>
      <c r="J40" s="60">
        <v>40</v>
      </c>
      <c r="K40" s="60" t="s">
        <v>81</v>
      </c>
      <c r="L40" s="61">
        <f>M40/J40</f>
        <v>8.0027500000000007</v>
      </c>
      <c r="M40" s="62">
        <v>320.11</v>
      </c>
      <c r="N40" s="56" t="s">
        <v>82</v>
      </c>
      <c r="O40" s="56"/>
      <c r="P40" s="59"/>
      <c r="Q40" s="59"/>
      <c r="R40" s="59">
        <f t="shared" si="0"/>
        <v>40</v>
      </c>
      <c r="S40" s="58" t="s">
        <v>83</v>
      </c>
      <c r="T40" s="59"/>
      <c r="U40" s="59"/>
      <c r="V40" s="59"/>
    </row>
    <row r="41" spans="1:23" ht="31.5" customHeight="1" x14ac:dyDescent="0.2">
      <c r="A41" s="56">
        <v>27</v>
      </c>
      <c r="B41" s="56">
        <v>21702</v>
      </c>
      <c r="C41" s="56" t="s">
        <v>145</v>
      </c>
      <c r="D41" s="60" t="s">
        <v>188</v>
      </c>
      <c r="E41" s="56" t="s">
        <v>77</v>
      </c>
      <c r="F41" s="56"/>
      <c r="G41" s="56" t="s">
        <v>78</v>
      </c>
      <c r="H41" s="72">
        <v>210000</v>
      </c>
      <c r="I41" s="56" t="s">
        <v>79</v>
      </c>
      <c r="J41" s="60">
        <v>2</v>
      </c>
      <c r="K41" s="60" t="s">
        <v>189</v>
      </c>
      <c r="L41" s="61">
        <f>M41/J41</f>
        <v>437.4</v>
      </c>
      <c r="M41" s="62">
        <v>874.8</v>
      </c>
      <c r="N41" s="56" t="s">
        <v>82</v>
      </c>
      <c r="O41" s="56"/>
      <c r="P41" s="59"/>
      <c r="Q41" s="59"/>
      <c r="R41" s="59">
        <f t="shared" si="0"/>
        <v>2</v>
      </c>
      <c r="S41" s="58" t="s">
        <v>83</v>
      </c>
      <c r="T41" s="59"/>
      <c r="U41" s="59"/>
      <c r="V41" s="59"/>
    </row>
    <row r="42" spans="1:23" ht="31.5" customHeight="1" x14ac:dyDescent="0.2">
      <c r="A42" s="56">
        <v>28</v>
      </c>
      <c r="B42" s="56">
        <v>21702</v>
      </c>
      <c r="C42" s="56" t="s">
        <v>145</v>
      </c>
      <c r="D42" s="64" t="s">
        <v>263</v>
      </c>
      <c r="E42" s="56" t="s">
        <v>77</v>
      </c>
      <c r="F42" s="56"/>
      <c r="G42" s="56" t="s">
        <v>78</v>
      </c>
      <c r="H42" s="72">
        <v>210000</v>
      </c>
      <c r="I42" s="56" t="s">
        <v>79</v>
      </c>
      <c r="J42" s="60">
        <v>1</v>
      </c>
      <c r="K42" s="60" t="s">
        <v>167</v>
      </c>
      <c r="L42" s="61">
        <f>M42/J42</f>
        <v>19053.46</v>
      </c>
      <c r="M42" s="62">
        <v>19053.46</v>
      </c>
      <c r="N42" s="56" t="s">
        <v>82</v>
      </c>
      <c r="O42" s="56"/>
      <c r="P42" s="59"/>
      <c r="Q42" s="59"/>
      <c r="R42" s="59">
        <f t="shared" si="0"/>
        <v>1</v>
      </c>
      <c r="S42" s="58" t="s">
        <v>83</v>
      </c>
      <c r="T42" s="59"/>
      <c r="U42" s="59"/>
      <c r="V42" s="59"/>
    </row>
    <row r="43" spans="1:23" ht="42.75" x14ac:dyDescent="0.2">
      <c r="A43" s="56">
        <v>29</v>
      </c>
      <c r="B43" s="60">
        <v>22101</v>
      </c>
      <c r="C43" s="56" t="s">
        <v>162</v>
      </c>
      <c r="D43" s="56" t="s">
        <v>162</v>
      </c>
      <c r="E43" s="56" t="s">
        <v>77</v>
      </c>
      <c r="F43" s="56"/>
      <c r="G43" s="56" t="s">
        <v>163</v>
      </c>
      <c r="H43" s="72">
        <v>85000</v>
      </c>
      <c r="I43" s="56" t="s">
        <v>79</v>
      </c>
      <c r="J43" s="60">
        <v>1</v>
      </c>
      <c r="K43" s="60" t="s">
        <v>86</v>
      </c>
      <c r="L43" s="61">
        <f t="shared" ref="L43" si="3">M43/J43</f>
        <v>12559.71</v>
      </c>
      <c r="M43" s="62">
        <v>12559.71</v>
      </c>
      <c r="N43" s="56" t="s">
        <v>82</v>
      </c>
      <c r="O43" s="56"/>
      <c r="P43" s="59"/>
      <c r="Q43" s="59"/>
      <c r="R43" s="59">
        <f t="shared" si="0"/>
        <v>1</v>
      </c>
      <c r="S43" s="58" t="s">
        <v>83</v>
      </c>
      <c r="T43" s="59"/>
      <c r="U43" s="59"/>
      <c r="V43" s="59"/>
    </row>
    <row r="44" spans="1:23" ht="42.75" x14ac:dyDescent="0.2">
      <c r="A44" s="56">
        <v>30</v>
      </c>
      <c r="B44" s="60">
        <v>22106</v>
      </c>
      <c r="C44" s="56" t="s">
        <v>148</v>
      </c>
      <c r="D44" s="56" t="s">
        <v>148</v>
      </c>
      <c r="E44" s="56" t="s">
        <v>77</v>
      </c>
      <c r="F44" s="56"/>
      <c r="G44" s="56" t="s">
        <v>78</v>
      </c>
      <c r="H44" s="72">
        <v>35000</v>
      </c>
      <c r="I44" s="56" t="s">
        <v>79</v>
      </c>
      <c r="J44" s="60">
        <v>1</v>
      </c>
      <c r="K44" s="60" t="s">
        <v>86</v>
      </c>
      <c r="L44" s="61">
        <f t="shared" ref="L44:L50" si="4">M44/J44</f>
        <v>18945</v>
      </c>
      <c r="M44" s="62">
        <v>18945</v>
      </c>
      <c r="N44" s="56" t="s">
        <v>82</v>
      </c>
      <c r="O44" s="56"/>
      <c r="P44" s="59"/>
      <c r="Q44" s="59"/>
      <c r="R44" s="59">
        <f t="shared" si="0"/>
        <v>1</v>
      </c>
      <c r="S44" s="58" t="s">
        <v>83</v>
      </c>
      <c r="T44" s="59"/>
      <c r="U44" s="59"/>
      <c r="V44" s="59"/>
    </row>
    <row r="45" spans="1:23" ht="42.75" x14ac:dyDescent="0.2">
      <c r="A45" s="56">
        <v>31</v>
      </c>
      <c r="B45" s="60">
        <v>22301</v>
      </c>
      <c r="C45" s="56" t="s">
        <v>70</v>
      </c>
      <c r="D45" s="56" t="s">
        <v>70</v>
      </c>
      <c r="E45" s="56" t="s">
        <v>98</v>
      </c>
      <c r="F45" s="56"/>
      <c r="G45" s="56" t="s">
        <v>78</v>
      </c>
      <c r="H45" s="72">
        <v>15000</v>
      </c>
      <c r="I45" s="56" t="s">
        <v>79</v>
      </c>
      <c r="J45" s="60">
        <v>1</v>
      </c>
      <c r="K45" s="60" t="s">
        <v>86</v>
      </c>
      <c r="L45" s="61">
        <f t="shared" si="4"/>
        <v>1315.5</v>
      </c>
      <c r="M45" s="62">
        <v>1315.5</v>
      </c>
      <c r="N45" s="56" t="s">
        <v>82</v>
      </c>
      <c r="O45" s="56"/>
      <c r="P45" s="59"/>
      <c r="Q45" s="59"/>
      <c r="R45" s="59">
        <f t="shared" si="0"/>
        <v>1</v>
      </c>
      <c r="S45" s="58" t="s">
        <v>83</v>
      </c>
      <c r="T45" s="59"/>
      <c r="U45" s="59"/>
      <c r="V45" s="59"/>
    </row>
    <row r="46" spans="1:23" ht="42.75" x14ac:dyDescent="0.2">
      <c r="A46" s="56">
        <v>32</v>
      </c>
      <c r="B46" s="60">
        <v>24201</v>
      </c>
      <c r="C46" s="56" t="s">
        <v>144</v>
      </c>
      <c r="D46" s="56" t="s">
        <v>171</v>
      </c>
      <c r="E46" s="56" t="s">
        <v>77</v>
      </c>
      <c r="F46" s="56"/>
      <c r="G46" s="56" t="s">
        <v>78</v>
      </c>
      <c r="H46" s="72">
        <v>15000</v>
      </c>
      <c r="I46" s="56" t="s">
        <v>79</v>
      </c>
      <c r="J46" s="60">
        <v>20</v>
      </c>
      <c r="K46" s="60" t="s">
        <v>172</v>
      </c>
      <c r="L46" s="61">
        <f t="shared" si="4"/>
        <v>406.79300000000001</v>
      </c>
      <c r="M46" s="62">
        <v>8135.86</v>
      </c>
      <c r="N46" s="56" t="s">
        <v>82</v>
      </c>
      <c r="O46" s="56"/>
      <c r="P46" s="59"/>
      <c r="Q46" s="59"/>
      <c r="R46" s="59">
        <f t="shared" si="0"/>
        <v>20</v>
      </c>
      <c r="S46" s="58" t="s">
        <v>83</v>
      </c>
      <c r="T46" s="59"/>
      <c r="U46" s="59"/>
      <c r="V46" s="59"/>
    </row>
    <row r="47" spans="1:23" ht="42.75" x14ac:dyDescent="0.2">
      <c r="A47" s="56">
        <v>33</v>
      </c>
      <c r="B47" s="60">
        <v>24201</v>
      </c>
      <c r="C47" s="56" t="s">
        <v>144</v>
      </c>
      <c r="D47" s="56" t="s">
        <v>173</v>
      </c>
      <c r="E47" s="56" t="s">
        <v>77</v>
      </c>
      <c r="F47" s="56"/>
      <c r="G47" s="56" t="s">
        <v>78</v>
      </c>
      <c r="H47" s="72">
        <v>15000</v>
      </c>
      <c r="I47" s="56" t="s">
        <v>79</v>
      </c>
      <c r="J47" s="60">
        <v>5</v>
      </c>
      <c r="K47" s="60" t="s">
        <v>172</v>
      </c>
      <c r="L47" s="61">
        <f t="shared" si="4"/>
        <v>263.25599999999997</v>
      </c>
      <c r="M47" s="62">
        <v>1316.28</v>
      </c>
      <c r="N47" s="56" t="s">
        <v>82</v>
      </c>
      <c r="O47" s="56"/>
      <c r="P47" s="59"/>
      <c r="Q47" s="59"/>
      <c r="R47" s="59">
        <f t="shared" si="0"/>
        <v>5</v>
      </c>
      <c r="S47" s="58" t="s">
        <v>83</v>
      </c>
      <c r="T47" s="59"/>
      <c r="U47" s="59"/>
      <c r="V47" s="59"/>
    </row>
    <row r="48" spans="1:23" ht="42.75" x14ac:dyDescent="0.2">
      <c r="A48" s="56">
        <v>34</v>
      </c>
      <c r="B48" s="60">
        <v>24201</v>
      </c>
      <c r="C48" s="56" t="s">
        <v>144</v>
      </c>
      <c r="D48" s="56" t="s">
        <v>174</v>
      </c>
      <c r="E48" s="56" t="s">
        <v>77</v>
      </c>
      <c r="F48" s="56"/>
      <c r="G48" s="56" t="s">
        <v>78</v>
      </c>
      <c r="H48" s="72">
        <v>15000</v>
      </c>
      <c r="I48" s="56" t="s">
        <v>79</v>
      </c>
      <c r="J48" s="60">
        <v>2</v>
      </c>
      <c r="K48" s="60" t="s">
        <v>172</v>
      </c>
      <c r="L48" s="61">
        <f t="shared" si="4"/>
        <v>905.51499999999999</v>
      </c>
      <c r="M48" s="62">
        <v>1811.03</v>
      </c>
      <c r="N48" s="56" t="s">
        <v>82</v>
      </c>
      <c r="O48" s="56"/>
      <c r="P48" s="59"/>
      <c r="Q48" s="59"/>
      <c r="R48" s="59">
        <f t="shared" si="0"/>
        <v>2</v>
      </c>
      <c r="S48" s="58" t="s">
        <v>83</v>
      </c>
      <c r="T48" s="59"/>
      <c r="U48" s="59"/>
      <c r="V48" s="59"/>
    </row>
    <row r="49" spans="1:22" ht="42.75" x14ac:dyDescent="0.2">
      <c r="A49" s="56">
        <v>35</v>
      </c>
      <c r="B49" s="60">
        <v>24301</v>
      </c>
      <c r="C49" s="56" t="s">
        <v>143</v>
      </c>
      <c r="D49" s="56" t="s">
        <v>175</v>
      </c>
      <c r="E49" s="56" t="s">
        <v>77</v>
      </c>
      <c r="F49" s="56"/>
      <c r="G49" s="56" t="s">
        <v>176</v>
      </c>
      <c r="H49" s="72">
        <v>100000</v>
      </c>
      <c r="I49" s="56" t="s">
        <v>79</v>
      </c>
      <c r="J49" s="60">
        <v>5</v>
      </c>
      <c r="K49" s="60" t="s">
        <v>172</v>
      </c>
      <c r="L49" s="61">
        <f t="shared" si="4"/>
        <v>106.316</v>
      </c>
      <c r="M49" s="62">
        <v>531.58000000000004</v>
      </c>
      <c r="N49" s="56" t="s">
        <v>82</v>
      </c>
      <c r="O49" s="56"/>
      <c r="P49" s="59"/>
      <c r="Q49" s="59"/>
      <c r="R49" s="59">
        <f t="shared" si="0"/>
        <v>5</v>
      </c>
      <c r="S49" s="58" t="s">
        <v>83</v>
      </c>
      <c r="T49" s="59"/>
      <c r="U49" s="59"/>
      <c r="V49" s="59"/>
    </row>
    <row r="50" spans="1:22" ht="42.75" x14ac:dyDescent="0.2">
      <c r="A50" s="56">
        <v>36</v>
      </c>
      <c r="B50" s="60">
        <v>24301</v>
      </c>
      <c r="C50" s="56" t="s">
        <v>143</v>
      </c>
      <c r="D50" s="56" t="s">
        <v>177</v>
      </c>
      <c r="E50" s="56" t="s">
        <v>77</v>
      </c>
      <c r="F50" s="56"/>
      <c r="G50" s="56" t="s">
        <v>78</v>
      </c>
      <c r="H50" s="72">
        <v>100000</v>
      </c>
      <c r="I50" s="56" t="s">
        <v>79</v>
      </c>
      <c r="J50" s="60">
        <v>120</v>
      </c>
      <c r="K50" s="60" t="s">
        <v>81</v>
      </c>
      <c r="L50" s="61">
        <f t="shared" si="4"/>
        <v>105.35850000000001</v>
      </c>
      <c r="M50" s="62">
        <v>12643.02</v>
      </c>
      <c r="N50" s="56" t="s">
        <v>82</v>
      </c>
      <c r="O50" s="56"/>
      <c r="P50" s="59"/>
      <c r="Q50" s="59"/>
      <c r="R50" s="59">
        <f t="shared" si="0"/>
        <v>120</v>
      </c>
      <c r="S50" s="58" t="s">
        <v>83</v>
      </c>
      <c r="T50" s="59"/>
      <c r="U50" s="59"/>
      <c r="V50" s="59"/>
    </row>
    <row r="51" spans="1:22" ht="42.75" x14ac:dyDescent="0.2">
      <c r="A51" s="56">
        <v>37</v>
      </c>
      <c r="B51" s="60">
        <v>24601</v>
      </c>
      <c r="C51" s="56" t="s">
        <v>99</v>
      </c>
      <c r="D51" s="56" t="s">
        <v>190</v>
      </c>
      <c r="E51" s="56" t="s">
        <v>77</v>
      </c>
      <c r="F51" s="56"/>
      <c r="G51" s="56" t="s">
        <v>78</v>
      </c>
      <c r="H51" s="72">
        <v>150000</v>
      </c>
      <c r="I51" s="56" t="s">
        <v>79</v>
      </c>
      <c r="J51" s="60">
        <v>10</v>
      </c>
      <c r="K51" s="60" t="s">
        <v>81</v>
      </c>
      <c r="L51" s="61">
        <f t="shared" ref="L51:L63" si="5">M51/J51</f>
        <v>20.000999999999998</v>
      </c>
      <c r="M51" s="62">
        <v>200.01</v>
      </c>
      <c r="N51" s="56" t="s">
        <v>82</v>
      </c>
      <c r="O51" s="56"/>
      <c r="P51" s="59"/>
      <c r="Q51" s="59"/>
      <c r="R51" s="59">
        <f t="shared" si="0"/>
        <v>10</v>
      </c>
      <c r="S51" s="58" t="s">
        <v>83</v>
      </c>
      <c r="T51" s="59"/>
      <c r="U51" s="59"/>
      <c r="V51" s="59"/>
    </row>
    <row r="52" spans="1:22" ht="42.75" x14ac:dyDescent="0.2">
      <c r="A52" s="56">
        <v>38</v>
      </c>
      <c r="B52" s="60">
        <v>24601</v>
      </c>
      <c r="C52" s="56" t="s">
        <v>99</v>
      </c>
      <c r="D52" s="56" t="s">
        <v>191</v>
      </c>
      <c r="E52" s="56" t="s">
        <v>77</v>
      </c>
      <c r="F52" s="56"/>
      <c r="G52" s="56" t="s">
        <v>78</v>
      </c>
      <c r="H52" s="72">
        <v>150000</v>
      </c>
      <c r="I52" s="56" t="s">
        <v>79</v>
      </c>
      <c r="J52" s="60">
        <v>3</v>
      </c>
      <c r="K52" s="60" t="s">
        <v>81</v>
      </c>
      <c r="L52" s="61">
        <f t="shared" si="5"/>
        <v>519.12</v>
      </c>
      <c r="M52" s="62">
        <v>1557.36</v>
      </c>
      <c r="N52" s="56" t="s">
        <v>82</v>
      </c>
      <c r="O52" s="56"/>
      <c r="P52" s="59"/>
      <c r="Q52" s="59"/>
      <c r="R52" s="59">
        <f t="shared" si="0"/>
        <v>3</v>
      </c>
      <c r="S52" s="58" t="s">
        <v>83</v>
      </c>
      <c r="T52" s="59"/>
      <c r="U52" s="59"/>
      <c r="V52" s="59"/>
    </row>
    <row r="53" spans="1:22" ht="42.75" x14ac:dyDescent="0.2">
      <c r="A53" s="56">
        <v>39</v>
      </c>
      <c r="B53" s="60">
        <v>24601</v>
      </c>
      <c r="C53" s="56" t="s">
        <v>99</v>
      </c>
      <c r="D53" s="56" t="s">
        <v>192</v>
      </c>
      <c r="E53" s="56" t="s">
        <v>77</v>
      </c>
      <c r="F53" s="56"/>
      <c r="G53" s="56" t="s">
        <v>78</v>
      </c>
      <c r="H53" s="72">
        <v>150000</v>
      </c>
      <c r="I53" s="56" t="s">
        <v>79</v>
      </c>
      <c r="J53" s="60">
        <v>15</v>
      </c>
      <c r="K53" s="60" t="s">
        <v>81</v>
      </c>
      <c r="L53" s="61">
        <f t="shared" si="5"/>
        <v>61.666000000000004</v>
      </c>
      <c r="M53" s="62">
        <v>924.99</v>
      </c>
      <c r="N53" s="56" t="s">
        <v>82</v>
      </c>
      <c r="O53" s="56"/>
      <c r="P53" s="59"/>
      <c r="Q53" s="59"/>
      <c r="R53" s="59">
        <f t="shared" si="0"/>
        <v>15</v>
      </c>
      <c r="S53" s="58" t="s">
        <v>83</v>
      </c>
      <c r="T53" s="59"/>
      <c r="U53" s="59"/>
      <c r="V53" s="59"/>
    </row>
    <row r="54" spans="1:22" ht="42.75" x14ac:dyDescent="0.2">
      <c r="A54" s="56">
        <v>40</v>
      </c>
      <c r="B54" s="60">
        <v>24601</v>
      </c>
      <c r="C54" s="56" t="s">
        <v>99</v>
      </c>
      <c r="D54" s="56" t="s">
        <v>193</v>
      </c>
      <c r="E54" s="56" t="s">
        <v>77</v>
      </c>
      <c r="F54" s="56"/>
      <c r="G54" s="56" t="s">
        <v>78</v>
      </c>
      <c r="H54" s="72">
        <v>150000</v>
      </c>
      <c r="I54" s="56" t="s">
        <v>79</v>
      </c>
      <c r="J54" s="60">
        <v>1</v>
      </c>
      <c r="K54" s="60" t="s">
        <v>81</v>
      </c>
      <c r="L54" s="61">
        <f t="shared" si="5"/>
        <v>2034.72</v>
      </c>
      <c r="M54" s="62">
        <v>2034.72</v>
      </c>
      <c r="N54" s="56" t="s">
        <v>82</v>
      </c>
      <c r="O54" s="56"/>
      <c r="P54" s="59"/>
      <c r="Q54" s="59"/>
      <c r="R54" s="59">
        <f t="shared" si="0"/>
        <v>1</v>
      </c>
      <c r="S54" s="58" t="s">
        <v>83</v>
      </c>
      <c r="T54" s="59"/>
      <c r="U54" s="59"/>
      <c r="V54" s="59"/>
    </row>
    <row r="55" spans="1:22" ht="42.75" x14ac:dyDescent="0.2">
      <c r="A55" s="56">
        <v>41</v>
      </c>
      <c r="B55" s="60">
        <v>24601</v>
      </c>
      <c r="C55" s="56" t="s">
        <v>99</v>
      </c>
      <c r="D55" s="56" t="s">
        <v>194</v>
      </c>
      <c r="E55" s="56" t="s">
        <v>77</v>
      </c>
      <c r="F55" s="56"/>
      <c r="G55" s="56" t="s">
        <v>78</v>
      </c>
      <c r="H55" s="72">
        <v>150000</v>
      </c>
      <c r="I55" s="56" t="s">
        <v>79</v>
      </c>
      <c r="J55" s="60">
        <v>200</v>
      </c>
      <c r="K55" s="60" t="s">
        <v>189</v>
      </c>
      <c r="L55" s="61">
        <f t="shared" si="5"/>
        <v>34.789250000000003</v>
      </c>
      <c r="M55" s="62">
        <v>6957.85</v>
      </c>
      <c r="N55" s="56" t="s">
        <v>82</v>
      </c>
      <c r="O55" s="56"/>
      <c r="P55" s="59"/>
      <c r="Q55" s="59"/>
      <c r="R55" s="59">
        <f t="shared" si="0"/>
        <v>200</v>
      </c>
      <c r="S55" s="58" t="s">
        <v>83</v>
      </c>
      <c r="T55" s="59"/>
      <c r="U55" s="59"/>
      <c r="V55" s="59"/>
    </row>
    <row r="56" spans="1:22" ht="42.75" x14ac:dyDescent="0.2">
      <c r="A56" s="56">
        <v>42</v>
      </c>
      <c r="B56" s="60">
        <v>24601</v>
      </c>
      <c r="C56" s="56" t="s">
        <v>99</v>
      </c>
      <c r="D56" s="56" t="s">
        <v>195</v>
      </c>
      <c r="E56" s="56" t="s">
        <v>77</v>
      </c>
      <c r="F56" s="56"/>
      <c r="G56" s="56" t="s">
        <v>78</v>
      </c>
      <c r="H56" s="72">
        <v>150000</v>
      </c>
      <c r="I56" s="56" t="s">
        <v>79</v>
      </c>
      <c r="J56" s="60">
        <v>1</v>
      </c>
      <c r="K56" s="60" t="s">
        <v>196</v>
      </c>
      <c r="L56" s="61">
        <f t="shared" si="5"/>
        <v>445</v>
      </c>
      <c r="M56" s="62">
        <v>445</v>
      </c>
      <c r="N56" s="56" t="s">
        <v>82</v>
      </c>
      <c r="O56" s="56"/>
      <c r="P56" s="59"/>
      <c r="Q56" s="59"/>
      <c r="R56" s="59">
        <f t="shared" si="0"/>
        <v>1</v>
      </c>
      <c r="S56" s="58" t="s">
        <v>83</v>
      </c>
      <c r="T56" s="59"/>
      <c r="U56" s="59"/>
      <c r="V56" s="59"/>
    </row>
    <row r="57" spans="1:22" ht="42.75" x14ac:dyDescent="0.2">
      <c r="A57" s="56">
        <v>43</v>
      </c>
      <c r="B57" s="60">
        <v>24601</v>
      </c>
      <c r="C57" s="56" t="s">
        <v>99</v>
      </c>
      <c r="D57" s="56" t="s">
        <v>197</v>
      </c>
      <c r="E57" s="56" t="s">
        <v>77</v>
      </c>
      <c r="F57" s="56"/>
      <c r="G57" s="56" t="s">
        <v>78</v>
      </c>
      <c r="H57" s="72">
        <v>150000</v>
      </c>
      <c r="I57" s="56" t="s">
        <v>79</v>
      </c>
      <c r="J57" s="60">
        <v>9</v>
      </c>
      <c r="K57" s="60" t="s">
        <v>81</v>
      </c>
      <c r="L57" s="61">
        <f t="shared" si="5"/>
        <v>780.1344444444444</v>
      </c>
      <c r="M57" s="62">
        <v>7021.21</v>
      </c>
      <c r="N57" s="56" t="s">
        <v>82</v>
      </c>
      <c r="O57" s="56"/>
      <c r="P57" s="59"/>
      <c r="Q57" s="59"/>
      <c r="R57" s="59">
        <f t="shared" si="0"/>
        <v>9</v>
      </c>
      <c r="S57" s="58" t="s">
        <v>83</v>
      </c>
      <c r="T57" s="59"/>
      <c r="U57" s="59"/>
      <c r="V57" s="59"/>
    </row>
    <row r="58" spans="1:22" ht="42.75" x14ac:dyDescent="0.2">
      <c r="A58" s="56">
        <v>44</v>
      </c>
      <c r="B58" s="60">
        <v>24601</v>
      </c>
      <c r="C58" s="56" t="s">
        <v>99</v>
      </c>
      <c r="D58" s="56" t="s">
        <v>234</v>
      </c>
      <c r="E58" s="56" t="s">
        <v>77</v>
      </c>
      <c r="F58" s="56"/>
      <c r="G58" s="56" t="s">
        <v>78</v>
      </c>
      <c r="H58" s="72">
        <v>150000</v>
      </c>
      <c r="I58" s="56" t="s">
        <v>79</v>
      </c>
      <c r="J58" s="60">
        <v>50</v>
      </c>
      <c r="K58" s="60" t="s">
        <v>81</v>
      </c>
      <c r="L58" s="61">
        <f t="shared" si="5"/>
        <v>69.464600000000004</v>
      </c>
      <c r="M58" s="62">
        <v>3473.23</v>
      </c>
      <c r="N58" s="56" t="s">
        <v>82</v>
      </c>
      <c r="O58" s="56"/>
      <c r="P58" s="59"/>
      <c r="Q58" s="59"/>
      <c r="R58" s="59">
        <f t="shared" si="0"/>
        <v>50</v>
      </c>
      <c r="S58" s="58" t="s">
        <v>83</v>
      </c>
      <c r="T58" s="59"/>
      <c r="U58" s="59"/>
      <c r="V58" s="59"/>
    </row>
    <row r="59" spans="1:22" ht="42.75" x14ac:dyDescent="0.2">
      <c r="A59" s="56">
        <v>45</v>
      </c>
      <c r="B59" s="60">
        <v>24601</v>
      </c>
      <c r="C59" s="56" t="s">
        <v>99</v>
      </c>
      <c r="D59" s="56" t="s">
        <v>235</v>
      </c>
      <c r="E59" s="56" t="s">
        <v>77</v>
      </c>
      <c r="F59" s="56"/>
      <c r="G59" s="56" t="s">
        <v>78</v>
      </c>
      <c r="H59" s="72">
        <v>150000</v>
      </c>
      <c r="I59" s="56" t="s">
        <v>79</v>
      </c>
      <c r="J59" s="60">
        <v>1</v>
      </c>
      <c r="K59" s="60" t="s">
        <v>81</v>
      </c>
      <c r="L59" s="61">
        <f t="shared" si="5"/>
        <v>12199</v>
      </c>
      <c r="M59" s="62">
        <v>12199</v>
      </c>
      <c r="N59" s="56" t="s">
        <v>82</v>
      </c>
      <c r="O59" s="56"/>
      <c r="P59" s="59"/>
      <c r="Q59" s="59"/>
      <c r="R59" s="59">
        <f t="shared" si="0"/>
        <v>1</v>
      </c>
      <c r="S59" s="58" t="s">
        <v>83</v>
      </c>
      <c r="T59" s="59"/>
      <c r="U59" s="59"/>
      <c r="V59" s="59"/>
    </row>
    <row r="60" spans="1:22" ht="42.75" x14ac:dyDescent="0.2">
      <c r="A60" s="56">
        <v>46</v>
      </c>
      <c r="B60" s="60">
        <v>24601</v>
      </c>
      <c r="C60" s="56" t="s">
        <v>99</v>
      </c>
      <c r="D60" s="56" t="s">
        <v>236</v>
      </c>
      <c r="E60" s="56" t="s">
        <v>77</v>
      </c>
      <c r="F60" s="56"/>
      <c r="G60" s="56" t="s">
        <v>78</v>
      </c>
      <c r="H60" s="72">
        <v>150000</v>
      </c>
      <c r="I60" s="56" t="s">
        <v>79</v>
      </c>
      <c r="J60" s="60">
        <v>1</v>
      </c>
      <c r="K60" s="60" t="s">
        <v>237</v>
      </c>
      <c r="L60" s="61">
        <v>0</v>
      </c>
      <c r="M60" s="62">
        <v>405</v>
      </c>
      <c r="N60" s="56" t="s">
        <v>82</v>
      </c>
      <c r="O60" s="56"/>
      <c r="P60" s="59"/>
      <c r="Q60" s="59"/>
      <c r="R60" s="59">
        <f t="shared" si="0"/>
        <v>1</v>
      </c>
      <c r="S60" s="58" t="s">
        <v>83</v>
      </c>
      <c r="T60" s="59"/>
      <c r="U60" s="59"/>
      <c r="V60" s="59"/>
    </row>
    <row r="61" spans="1:22" ht="42.75" x14ac:dyDescent="0.2">
      <c r="A61" s="56">
        <v>47</v>
      </c>
      <c r="B61" s="60">
        <v>24601</v>
      </c>
      <c r="C61" s="56" t="s">
        <v>99</v>
      </c>
      <c r="D61" s="56" t="s">
        <v>238</v>
      </c>
      <c r="E61" s="56" t="s">
        <v>77</v>
      </c>
      <c r="F61" s="56"/>
      <c r="G61" s="56" t="s">
        <v>78</v>
      </c>
      <c r="H61" s="72">
        <v>150000</v>
      </c>
      <c r="I61" s="56" t="s">
        <v>79</v>
      </c>
      <c r="J61" s="60">
        <v>10</v>
      </c>
      <c r="K61" s="60" t="s">
        <v>81</v>
      </c>
      <c r="L61" s="61">
        <f t="shared" si="5"/>
        <v>2592</v>
      </c>
      <c r="M61" s="62">
        <v>25920</v>
      </c>
      <c r="N61" s="56" t="s">
        <v>82</v>
      </c>
      <c r="O61" s="56"/>
      <c r="P61" s="59"/>
      <c r="Q61" s="59"/>
      <c r="R61" s="59">
        <f t="shared" si="0"/>
        <v>10</v>
      </c>
      <c r="S61" s="58" t="s">
        <v>83</v>
      </c>
      <c r="T61" s="59"/>
      <c r="U61" s="59"/>
      <c r="V61" s="59"/>
    </row>
    <row r="62" spans="1:22" ht="42.75" x14ac:dyDescent="0.2">
      <c r="A62" s="56">
        <v>48</v>
      </c>
      <c r="B62" s="60">
        <v>24601</v>
      </c>
      <c r="C62" s="56" t="s">
        <v>99</v>
      </c>
      <c r="D62" s="56" t="s">
        <v>265</v>
      </c>
      <c r="E62" s="56" t="s">
        <v>77</v>
      </c>
      <c r="F62" s="56"/>
      <c r="G62" s="56" t="s">
        <v>78</v>
      </c>
      <c r="H62" s="72">
        <v>150000</v>
      </c>
      <c r="I62" s="56" t="s">
        <v>79</v>
      </c>
      <c r="J62" s="60">
        <v>1</v>
      </c>
      <c r="K62" s="60" t="s">
        <v>80</v>
      </c>
      <c r="L62" s="61">
        <f t="shared" si="5"/>
        <v>1058.4000000000001</v>
      </c>
      <c r="M62" s="62">
        <v>1058.4000000000001</v>
      </c>
      <c r="N62" s="56" t="s">
        <v>82</v>
      </c>
      <c r="O62" s="56"/>
      <c r="P62" s="59"/>
      <c r="Q62" s="59"/>
      <c r="R62" s="59">
        <f t="shared" si="0"/>
        <v>1</v>
      </c>
      <c r="S62" s="58" t="s">
        <v>83</v>
      </c>
      <c r="T62" s="59"/>
      <c r="U62" s="59"/>
      <c r="V62" s="59"/>
    </row>
    <row r="63" spans="1:22" ht="42.75" x14ac:dyDescent="0.2">
      <c r="A63" s="56">
        <v>49</v>
      </c>
      <c r="B63" s="60">
        <v>24701</v>
      </c>
      <c r="C63" s="56" t="s">
        <v>84</v>
      </c>
      <c r="D63" s="56" t="s">
        <v>167</v>
      </c>
      <c r="E63" s="56" t="s">
        <v>77</v>
      </c>
      <c r="F63" s="56"/>
      <c r="G63" s="56" t="s">
        <v>78</v>
      </c>
      <c r="H63" s="72">
        <v>80000</v>
      </c>
      <c r="I63" s="56" t="s">
        <v>79</v>
      </c>
      <c r="J63" s="60">
        <v>10</v>
      </c>
      <c r="K63" s="60" t="s">
        <v>80</v>
      </c>
      <c r="L63" s="61">
        <f t="shared" si="5"/>
        <v>14.044</v>
      </c>
      <c r="M63" s="62">
        <v>140.44</v>
      </c>
      <c r="N63" s="56" t="s">
        <v>82</v>
      </c>
      <c r="O63" s="56"/>
      <c r="P63" s="59"/>
      <c r="Q63" s="59"/>
      <c r="R63" s="59">
        <f t="shared" si="0"/>
        <v>10</v>
      </c>
      <c r="S63" s="58" t="s">
        <v>83</v>
      </c>
      <c r="T63" s="59"/>
      <c r="U63" s="59"/>
      <c r="V63" s="59"/>
    </row>
    <row r="64" spans="1:22" ht="42.75" x14ac:dyDescent="0.2">
      <c r="A64" s="56">
        <v>50</v>
      </c>
      <c r="B64" s="60">
        <v>24901</v>
      </c>
      <c r="C64" s="56" t="s">
        <v>149</v>
      </c>
      <c r="D64" s="56" t="s">
        <v>198</v>
      </c>
      <c r="E64" s="56" t="s">
        <v>77</v>
      </c>
      <c r="F64" s="56"/>
      <c r="G64" s="56" t="s">
        <v>78</v>
      </c>
      <c r="H64" s="72">
        <v>150000</v>
      </c>
      <c r="I64" s="56" t="s">
        <v>79</v>
      </c>
      <c r="J64" s="60">
        <v>15</v>
      </c>
      <c r="K64" s="60" t="s">
        <v>81</v>
      </c>
      <c r="L64" s="61">
        <f t="shared" ref="L64:L76" si="6">M64/J64</f>
        <v>98.333333333333329</v>
      </c>
      <c r="M64" s="62">
        <v>1475</v>
      </c>
      <c r="N64" s="56" t="s">
        <v>82</v>
      </c>
      <c r="O64" s="56"/>
      <c r="P64" s="59"/>
      <c r="Q64" s="59"/>
      <c r="R64" s="59">
        <f t="shared" si="0"/>
        <v>15</v>
      </c>
      <c r="S64" s="58" t="s">
        <v>83</v>
      </c>
      <c r="T64" s="59"/>
      <c r="U64" s="59"/>
      <c r="V64" s="59"/>
    </row>
    <row r="65" spans="1:22" ht="42.75" x14ac:dyDescent="0.2">
      <c r="A65" s="56">
        <v>51</v>
      </c>
      <c r="B65" s="60">
        <v>24901</v>
      </c>
      <c r="C65" s="56" t="s">
        <v>149</v>
      </c>
      <c r="D65" s="56" t="s">
        <v>167</v>
      </c>
      <c r="E65" s="56" t="s">
        <v>77</v>
      </c>
      <c r="F65" s="56"/>
      <c r="G65" s="56" t="s">
        <v>78</v>
      </c>
      <c r="H65" s="72">
        <v>150000</v>
      </c>
      <c r="I65" s="56" t="s">
        <v>79</v>
      </c>
      <c r="J65" s="60">
        <v>1</v>
      </c>
      <c r="K65" s="60" t="s">
        <v>80</v>
      </c>
      <c r="L65" s="61">
        <f t="shared" si="6"/>
        <v>413.95</v>
      </c>
      <c r="M65" s="62">
        <v>413.95</v>
      </c>
      <c r="N65" s="56" t="s">
        <v>82</v>
      </c>
      <c r="O65" s="56"/>
      <c r="P65" s="59"/>
      <c r="Q65" s="59"/>
      <c r="R65" s="59">
        <f t="shared" si="0"/>
        <v>1</v>
      </c>
      <c r="S65" s="58" t="s">
        <v>83</v>
      </c>
      <c r="T65" s="59"/>
      <c r="U65" s="59"/>
      <c r="V65" s="59"/>
    </row>
    <row r="66" spans="1:22" ht="42.75" x14ac:dyDescent="0.2">
      <c r="A66" s="56">
        <v>52</v>
      </c>
      <c r="B66" s="60">
        <v>24901</v>
      </c>
      <c r="C66" s="56" t="s">
        <v>149</v>
      </c>
      <c r="D66" s="56" t="s">
        <v>199</v>
      </c>
      <c r="E66" s="56" t="s">
        <v>77</v>
      </c>
      <c r="F66" s="56"/>
      <c r="G66" s="56" t="s">
        <v>78</v>
      </c>
      <c r="H66" s="72">
        <v>150000</v>
      </c>
      <c r="I66" s="56" t="s">
        <v>79</v>
      </c>
      <c r="J66" s="60">
        <v>10</v>
      </c>
      <c r="K66" s="60" t="s">
        <v>200</v>
      </c>
      <c r="L66" s="61">
        <f t="shared" si="6"/>
        <v>1134</v>
      </c>
      <c r="M66" s="62">
        <v>11340</v>
      </c>
      <c r="N66" s="56" t="s">
        <v>82</v>
      </c>
      <c r="O66" s="56"/>
      <c r="P66" s="59"/>
      <c r="Q66" s="59"/>
      <c r="R66" s="59">
        <f t="shared" si="0"/>
        <v>10</v>
      </c>
      <c r="S66" s="58" t="s">
        <v>83</v>
      </c>
      <c r="T66" s="59"/>
      <c r="U66" s="59"/>
      <c r="V66" s="59"/>
    </row>
    <row r="67" spans="1:22" ht="42.75" x14ac:dyDescent="0.2">
      <c r="A67" s="56">
        <v>53</v>
      </c>
      <c r="B67" s="60">
        <v>24901</v>
      </c>
      <c r="C67" s="56" t="s">
        <v>149</v>
      </c>
      <c r="D67" s="56" t="s">
        <v>201</v>
      </c>
      <c r="E67" s="56" t="s">
        <v>77</v>
      </c>
      <c r="F67" s="56"/>
      <c r="G67" s="56" t="s">
        <v>78</v>
      </c>
      <c r="H67" s="72">
        <v>150000</v>
      </c>
      <c r="I67" s="56" t="s">
        <v>79</v>
      </c>
      <c r="J67" s="60">
        <v>80</v>
      </c>
      <c r="K67" s="60" t="s">
        <v>81</v>
      </c>
      <c r="L67" s="61">
        <f t="shared" si="6"/>
        <v>22.65625</v>
      </c>
      <c r="M67" s="62">
        <v>1812.5</v>
      </c>
      <c r="N67" s="56" t="s">
        <v>82</v>
      </c>
      <c r="O67" s="56"/>
      <c r="P67" s="59"/>
      <c r="Q67" s="59"/>
      <c r="R67" s="59">
        <f t="shared" si="0"/>
        <v>80</v>
      </c>
      <c r="S67" s="58" t="s">
        <v>83</v>
      </c>
      <c r="T67" s="59"/>
      <c r="U67" s="59"/>
      <c r="V67" s="59"/>
    </row>
    <row r="68" spans="1:22" ht="42.75" x14ac:dyDescent="0.2">
      <c r="A68" s="56">
        <v>54</v>
      </c>
      <c r="B68" s="60">
        <v>24901</v>
      </c>
      <c r="C68" s="56" t="s">
        <v>149</v>
      </c>
      <c r="D68" s="56" t="s">
        <v>201</v>
      </c>
      <c r="E68" s="56" t="s">
        <v>77</v>
      </c>
      <c r="F68" s="56"/>
      <c r="G68" s="56" t="s">
        <v>78</v>
      </c>
      <c r="H68" s="72">
        <v>150000</v>
      </c>
      <c r="I68" s="56" t="s">
        <v>79</v>
      </c>
      <c r="J68" s="60">
        <v>40</v>
      </c>
      <c r="K68" s="60" t="s">
        <v>81</v>
      </c>
      <c r="L68" s="61">
        <f t="shared" si="6"/>
        <v>54.999000000000002</v>
      </c>
      <c r="M68" s="62">
        <v>2199.96</v>
      </c>
      <c r="N68" s="56" t="s">
        <v>82</v>
      </c>
      <c r="O68" s="56"/>
      <c r="P68" s="59"/>
      <c r="Q68" s="59"/>
      <c r="R68" s="59">
        <f t="shared" si="0"/>
        <v>40</v>
      </c>
      <c r="S68" s="58" t="s">
        <v>83</v>
      </c>
      <c r="T68" s="59"/>
      <c r="U68" s="59"/>
      <c r="V68" s="59"/>
    </row>
    <row r="69" spans="1:22" ht="42.75" x14ac:dyDescent="0.2">
      <c r="A69" s="56">
        <v>55</v>
      </c>
      <c r="B69" s="60">
        <v>24901</v>
      </c>
      <c r="C69" s="56" t="s">
        <v>149</v>
      </c>
      <c r="D69" s="56" t="s">
        <v>201</v>
      </c>
      <c r="E69" s="56" t="s">
        <v>77</v>
      </c>
      <c r="F69" s="56"/>
      <c r="G69" s="56" t="s">
        <v>78</v>
      </c>
      <c r="H69" s="72">
        <v>150000</v>
      </c>
      <c r="I69" s="56" t="s">
        <v>79</v>
      </c>
      <c r="J69" s="60">
        <v>43</v>
      </c>
      <c r="K69" s="60" t="s">
        <v>81</v>
      </c>
      <c r="L69" s="61">
        <f t="shared" si="6"/>
        <v>112.37023255813953</v>
      </c>
      <c r="M69" s="62">
        <v>4831.92</v>
      </c>
      <c r="N69" s="56" t="s">
        <v>82</v>
      </c>
      <c r="O69" s="56"/>
      <c r="P69" s="59"/>
      <c r="Q69" s="59"/>
      <c r="R69" s="59">
        <f t="shared" si="0"/>
        <v>43</v>
      </c>
      <c r="S69" s="58" t="s">
        <v>83</v>
      </c>
      <c r="T69" s="59"/>
      <c r="U69" s="59"/>
      <c r="V69" s="59"/>
    </row>
    <row r="70" spans="1:22" ht="42.75" x14ac:dyDescent="0.2">
      <c r="A70" s="56">
        <v>56</v>
      </c>
      <c r="B70" s="60">
        <v>24901</v>
      </c>
      <c r="C70" s="56" t="s">
        <v>149</v>
      </c>
      <c r="D70" s="56" t="s">
        <v>202</v>
      </c>
      <c r="E70" s="56" t="s">
        <v>77</v>
      </c>
      <c r="F70" s="56"/>
      <c r="G70" s="56" t="s">
        <v>78</v>
      </c>
      <c r="H70" s="72">
        <v>150000</v>
      </c>
      <c r="I70" s="56" t="s">
        <v>79</v>
      </c>
      <c r="J70" s="60">
        <v>4</v>
      </c>
      <c r="K70" s="60" t="s">
        <v>81</v>
      </c>
      <c r="L70" s="61">
        <f t="shared" si="6"/>
        <v>34.56</v>
      </c>
      <c r="M70" s="62">
        <v>138.24</v>
      </c>
      <c r="N70" s="56" t="s">
        <v>82</v>
      </c>
      <c r="O70" s="56"/>
      <c r="P70" s="59"/>
      <c r="Q70" s="59"/>
      <c r="R70" s="59">
        <f t="shared" si="0"/>
        <v>4</v>
      </c>
      <c r="S70" s="58" t="s">
        <v>83</v>
      </c>
      <c r="T70" s="59"/>
      <c r="U70" s="59"/>
      <c r="V70" s="59"/>
    </row>
    <row r="71" spans="1:22" ht="42.75" x14ac:dyDescent="0.2">
      <c r="A71" s="56">
        <v>57</v>
      </c>
      <c r="B71" s="60">
        <v>24901</v>
      </c>
      <c r="C71" s="56" t="s">
        <v>149</v>
      </c>
      <c r="D71" s="56" t="s">
        <v>201</v>
      </c>
      <c r="E71" s="56" t="s">
        <v>77</v>
      </c>
      <c r="F71" s="56"/>
      <c r="G71" s="56" t="s">
        <v>78</v>
      </c>
      <c r="H71" s="72">
        <v>150000</v>
      </c>
      <c r="I71" s="56" t="s">
        <v>79</v>
      </c>
      <c r="J71" s="60">
        <v>40</v>
      </c>
      <c r="K71" s="60" t="s">
        <v>81</v>
      </c>
      <c r="L71" s="61">
        <f t="shared" si="6"/>
        <v>43.71</v>
      </c>
      <c r="M71" s="62">
        <v>1748.4</v>
      </c>
      <c r="N71" s="56" t="s">
        <v>82</v>
      </c>
      <c r="O71" s="56"/>
      <c r="P71" s="59"/>
      <c r="Q71" s="59"/>
      <c r="R71" s="59">
        <f t="shared" si="0"/>
        <v>40</v>
      </c>
      <c r="S71" s="58" t="s">
        <v>83</v>
      </c>
      <c r="T71" s="59"/>
      <c r="U71" s="59"/>
      <c r="V71" s="59"/>
    </row>
    <row r="72" spans="1:22" ht="42.75" x14ac:dyDescent="0.2">
      <c r="A72" s="56">
        <v>58</v>
      </c>
      <c r="B72" s="60">
        <v>24901</v>
      </c>
      <c r="C72" s="56" t="s">
        <v>149</v>
      </c>
      <c r="D72" s="56" t="s">
        <v>239</v>
      </c>
      <c r="E72" s="56" t="s">
        <v>77</v>
      </c>
      <c r="F72" s="56"/>
      <c r="G72" s="56" t="s">
        <v>78</v>
      </c>
      <c r="H72" s="72">
        <v>150000</v>
      </c>
      <c r="I72" s="56" t="s">
        <v>79</v>
      </c>
      <c r="J72" s="60">
        <v>5</v>
      </c>
      <c r="K72" s="60" t="s">
        <v>81</v>
      </c>
      <c r="L72" s="61">
        <f t="shared" si="6"/>
        <v>46.42</v>
      </c>
      <c r="M72" s="62">
        <v>232.1</v>
      </c>
      <c r="N72" s="56" t="s">
        <v>82</v>
      </c>
      <c r="O72" s="56"/>
      <c r="P72" s="59"/>
      <c r="Q72" s="59"/>
      <c r="R72" s="59">
        <f t="shared" si="0"/>
        <v>5</v>
      </c>
      <c r="S72" s="58" t="s">
        <v>83</v>
      </c>
      <c r="T72" s="59"/>
      <c r="U72" s="59"/>
      <c r="V72" s="59"/>
    </row>
    <row r="73" spans="1:22" ht="42.75" x14ac:dyDescent="0.2">
      <c r="A73" s="56">
        <v>59</v>
      </c>
      <c r="B73" s="60">
        <v>24901</v>
      </c>
      <c r="C73" s="56" t="s">
        <v>149</v>
      </c>
      <c r="D73" s="56" t="s">
        <v>240</v>
      </c>
      <c r="E73" s="56" t="s">
        <v>77</v>
      </c>
      <c r="F73" s="56"/>
      <c r="G73" s="56" t="s">
        <v>78</v>
      </c>
      <c r="H73" s="72">
        <v>150000</v>
      </c>
      <c r="I73" s="56" t="s">
        <v>79</v>
      </c>
      <c r="J73" s="60">
        <v>20</v>
      </c>
      <c r="K73" s="60" t="s">
        <v>172</v>
      </c>
      <c r="L73" s="61">
        <f t="shared" si="6"/>
        <v>210.6</v>
      </c>
      <c r="M73" s="62">
        <v>4212</v>
      </c>
      <c r="N73" s="56" t="s">
        <v>82</v>
      </c>
      <c r="O73" s="56"/>
      <c r="P73" s="59"/>
      <c r="Q73" s="59"/>
      <c r="R73" s="59">
        <f t="shared" si="0"/>
        <v>20</v>
      </c>
      <c r="S73" s="58" t="s">
        <v>83</v>
      </c>
      <c r="T73" s="59"/>
      <c r="U73" s="59"/>
      <c r="V73" s="59"/>
    </row>
    <row r="74" spans="1:22" ht="42.75" x14ac:dyDescent="0.2">
      <c r="A74" s="56">
        <v>60</v>
      </c>
      <c r="B74" s="60">
        <v>24901</v>
      </c>
      <c r="C74" s="56" t="s">
        <v>149</v>
      </c>
      <c r="D74" s="56" t="s">
        <v>241</v>
      </c>
      <c r="E74" s="56" t="s">
        <v>77</v>
      </c>
      <c r="F74" s="56"/>
      <c r="G74" s="56" t="s">
        <v>78</v>
      </c>
      <c r="H74" s="72">
        <v>150000</v>
      </c>
      <c r="I74" s="56" t="s">
        <v>79</v>
      </c>
      <c r="J74" s="60">
        <v>20</v>
      </c>
      <c r="K74" s="60" t="s">
        <v>242</v>
      </c>
      <c r="L74" s="61">
        <f t="shared" si="6"/>
        <v>61.897000000000006</v>
      </c>
      <c r="M74" s="62">
        <v>1237.94</v>
      </c>
      <c r="N74" s="56" t="s">
        <v>82</v>
      </c>
      <c r="O74" s="56"/>
      <c r="P74" s="59"/>
      <c r="Q74" s="59"/>
      <c r="R74" s="59">
        <f t="shared" si="0"/>
        <v>20</v>
      </c>
      <c r="S74" s="58" t="s">
        <v>83</v>
      </c>
      <c r="T74" s="59"/>
      <c r="U74" s="59"/>
      <c r="V74" s="59"/>
    </row>
    <row r="75" spans="1:22" ht="42.75" x14ac:dyDescent="0.2">
      <c r="A75" s="56">
        <v>61</v>
      </c>
      <c r="B75" s="60">
        <v>24901</v>
      </c>
      <c r="C75" s="56" t="s">
        <v>149</v>
      </c>
      <c r="D75" s="56" t="s">
        <v>243</v>
      </c>
      <c r="E75" s="56" t="s">
        <v>77</v>
      </c>
      <c r="F75" s="56"/>
      <c r="G75" s="56" t="s">
        <v>78</v>
      </c>
      <c r="H75" s="72">
        <v>150000</v>
      </c>
      <c r="I75" s="56" t="s">
        <v>79</v>
      </c>
      <c r="J75" s="60">
        <v>12</v>
      </c>
      <c r="K75" s="60" t="s">
        <v>200</v>
      </c>
      <c r="L75" s="61">
        <f t="shared" si="6"/>
        <v>2490.3916666666669</v>
      </c>
      <c r="M75" s="62">
        <v>29884.7</v>
      </c>
      <c r="N75" s="56" t="s">
        <v>82</v>
      </c>
      <c r="O75" s="56"/>
      <c r="P75" s="59"/>
      <c r="Q75" s="59"/>
      <c r="R75" s="59">
        <f t="shared" si="0"/>
        <v>12</v>
      </c>
      <c r="S75" s="58" t="s">
        <v>83</v>
      </c>
      <c r="T75" s="59"/>
      <c r="U75" s="59"/>
      <c r="V75" s="59"/>
    </row>
    <row r="76" spans="1:22" ht="42.75" x14ac:dyDescent="0.2">
      <c r="A76" s="56">
        <v>62</v>
      </c>
      <c r="B76" s="60">
        <v>24901</v>
      </c>
      <c r="C76" s="56" t="s">
        <v>149</v>
      </c>
      <c r="D76" s="56" t="s">
        <v>167</v>
      </c>
      <c r="E76" s="56" t="s">
        <v>77</v>
      </c>
      <c r="F76" s="56"/>
      <c r="G76" s="56" t="s">
        <v>78</v>
      </c>
      <c r="H76" s="72">
        <v>150000</v>
      </c>
      <c r="I76" s="56" t="s">
        <v>79</v>
      </c>
      <c r="J76" s="60">
        <v>1</v>
      </c>
      <c r="K76" s="60" t="s">
        <v>80</v>
      </c>
      <c r="L76" s="61">
        <f t="shared" si="6"/>
        <v>1315.71</v>
      </c>
      <c r="M76" s="62">
        <v>1315.71</v>
      </c>
      <c r="N76" s="56" t="s">
        <v>82</v>
      </c>
      <c r="O76" s="56"/>
      <c r="P76" s="59"/>
      <c r="Q76" s="59"/>
      <c r="R76" s="59">
        <f t="shared" si="0"/>
        <v>1</v>
      </c>
      <c r="S76" s="58" t="s">
        <v>83</v>
      </c>
      <c r="T76" s="59"/>
      <c r="U76" s="59"/>
      <c r="V76" s="59"/>
    </row>
    <row r="77" spans="1:22" ht="42.75" customHeight="1" x14ac:dyDescent="0.2">
      <c r="A77" s="56">
        <v>63</v>
      </c>
      <c r="B77" s="56">
        <v>26101</v>
      </c>
      <c r="C77" s="59" t="s">
        <v>87</v>
      </c>
      <c r="D77" s="59" t="s">
        <v>87</v>
      </c>
      <c r="E77" s="56" t="s">
        <v>77</v>
      </c>
      <c r="F77" s="59"/>
      <c r="G77" s="56" t="s">
        <v>78</v>
      </c>
      <c r="H77" s="63">
        <v>225000</v>
      </c>
      <c r="I77" s="59" t="s">
        <v>79</v>
      </c>
      <c r="J77" s="59">
        <v>1</v>
      </c>
      <c r="K77" s="59" t="s">
        <v>86</v>
      </c>
      <c r="L77" s="61">
        <f t="shared" si="2"/>
        <v>11324.54</v>
      </c>
      <c r="M77" s="62">
        <v>11324.54</v>
      </c>
      <c r="N77" s="56" t="s">
        <v>82</v>
      </c>
      <c r="O77" s="56"/>
      <c r="P77" s="59"/>
      <c r="Q77" s="59"/>
      <c r="R77" s="59">
        <f t="shared" si="0"/>
        <v>1</v>
      </c>
      <c r="S77" s="58" t="s">
        <v>83</v>
      </c>
      <c r="T77" s="59"/>
      <c r="U77" s="59"/>
      <c r="V77" s="59"/>
    </row>
    <row r="78" spans="1:22" ht="42.75" customHeight="1" x14ac:dyDescent="0.2">
      <c r="A78" s="56">
        <v>64</v>
      </c>
      <c r="B78" s="56">
        <v>27101</v>
      </c>
      <c r="C78" s="59" t="s">
        <v>178</v>
      </c>
      <c r="D78" s="59" t="s">
        <v>179</v>
      </c>
      <c r="E78" s="56" t="s">
        <v>77</v>
      </c>
      <c r="F78" s="59"/>
      <c r="G78" s="56" t="s">
        <v>78</v>
      </c>
      <c r="H78" s="72">
        <v>35000</v>
      </c>
      <c r="I78" s="59" t="s">
        <v>79</v>
      </c>
      <c r="J78" s="59">
        <v>1</v>
      </c>
      <c r="K78" s="59" t="s">
        <v>86</v>
      </c>
      <c r="L78" s="61">
        <f t="shared" si="2"/>
        <v>19116</v>
      </c>
      <c r="M78" s="62">
        <v>19116</v>
      </c>
      <c r="N78" s="56" t="s">
        <v>82</v>
      </c>
      <c r="O78" s="56"/>
      <c r="P78" s="59"/>
      <c r="Q78" s="59"/>
      <c r="R78" s="59">
        <f t="shared" si="0"/>
        <v>1</v>
      </c>
      <c r="S78" s="58" t="s">
        <v>83</v>
      </c>
      <c r="T78" s="59"/>
      <c r="U78" s="59"/>
      <c r="V78" s="59"/>
    </row>
    <row r="79" spans="1:22" ht="42.75" customHeight="1" x14ac:dyDescent="0.2">
      <c r="A79" s="56">
        <v>65</v>
      </c>
      <c r="B79" s="56">
        <v>27201</v>
      </c>
      <c r="C79" s="59" t="s">
        <v>137</v>
      </c>
      <c r="D79" s="59" t="s">
        <v>203</v>
      </c>
      <c r="E79" s="56" t="s">
        <v>77</v>
      </c>
      <c r="F79" s="59"/>
      <c r="G79" s="56" t="s">
        <v>78</v>
      </c>
      <c r="H79" s="63">
        <v>15000</v>
      </c>
      <c r="I79" s="59" t="s">
        <v>79</v>
      </c>
      <c r="J79" s="59">
        <v>2</v>
      </c>
      <c r="K79" s="59" t="s">
        <v>81</v>
      </c>
      <c r="L79" s="61">
        <f t="shared" si="2"/>
        <v>259.2</v>
      </c>
      <c r="M79" s="62">
        <v>518.4</v>
      </c>
      <c r="N79" s="56" t="s">
        <v>82</v>
      </c>
      <c r="O79" s="56"/>
      <c r="P79" s="59"/>
      <c r="Q79" s="59"/>
      <c r="R79" s="59">
        <f t="shared" si="0"/>
        <v>2</v>
      </c>
      <c r="S79" s="58" t="s">
        <v>83</v>
      </c>
      <c r="T79" s="59"/>
      <c r="U79" s="59"/>
      <c r="V79" s="59"/>
    </row>
    <row r="80" spans="1:22" ht="38.25" customHeight="1" x14ac:dyDescent="0.2">
      <c r="A80" s="56">
        <v>66</v>
      </c>
      <c r="B80" s="59">
        <v>29101</v>
      </c>
      <c r="C80" s="59" t="s">
        <v>100</v>
      </c>
      <c r="D80" s="64" t="s">
        <v>204</v>
      </c>
      <c r="E80" s="56" t="s">
        <v>77</v>
      </c>
      <c r="F80" s="59"/>
      <c r="G80" s="56" t="s">
        <v>78</v>
      </c>
      <c r="H80" s="72">
        <v>108484</v>
      </c>
      <c r="I80" s="59" t="s">
        <v>79</v>
      </c>
      <c r="J80" s="60">
        <v>1</v>
      </c>
      <c r="K80" s="60" t="s">
        <v>80</v>
      </c>
      <c r="L80" s="61">
        <f t="shared" si="2"/>
        <v>1143.1400000000001</v>
      </c>
      <c r="M80" s="62">
        <v>1143.1400000000001</v>
      </c>
      <c r="N80" s="56" t="s">
        <v>82</v>
      </c>
      <c r="O80" s="56"/>
      <c r="P80" s="59"/>
      <c r="Q80" s="59"/>
      <c r="R80" s="59">
        <f t="shared" ref="R80:R141" si="7">J80</f>
        <v>1</v>
      </c>
      <c r="S80" s="58" t="s">
        <v>83</v>
      </c>
      <c r="T80" s="59"/>
      <c r="U80" s="59"/>
      <c r="V80" s="59"/>
    </row>
    <row r="81" spans="1:22" ht="38.25" customHeight="1" x14ac:dyDescent="0.2">
      <c r="A81" s="56">
        <v>67</v>
      </c>
      <c r="B81" s="59">
        <v>29101</v>
      </c>
      <c r="C81" s="59" t="s">
        <v>100</v>
      </c>
      <c r="D81" s="64" t="s">
        <v>205</v>
      </c>
      <c r="E81" s="56" t="s">
        <v>77</v>
      </c>
      <c r="F81" s="59"/>
      <c r="G81" s="56" t="s">
        <v>78</v>
      </c>
      <c r="H81" s="72">
        <v>108484</v>
      </c>
      <c r="I81" s="59" t="s">
        <v>79</v>
      </c>
      <c r="J81" s="60">
        <v>1</v>
      </c>
      <c r="K81" s="60" t="s">
        <v>81</v>
      </c>
      <c r="L81" s="61">
        <f t="shared" si="2"/>
        <v>2248.56</v>
      </c>
      <c r="M81" s="62">
        <v>2248.56</v>
      </c>
      <c r="N81" s="56" t="s">
        <v>82</v>
      </c>
      <c r="O81" s="56"/>
      <c r="P81" s="59"/>
      <c r="Q81" s="59"/>
      <c r="R81" s="59">
        <f t="shared" si="7"/>
        <v>1</v>
      </c>
      <c r="S81" s="58" t="s">
        <v>83</v>
      </c>
      <c r="T81" s="59"/>
      <c r="U81" s="59"/>
      <c r="V81" s="59"/>
    </row>
    <row r="82" spans="1:22" ht="38.25" customHeight="1" x14ac:dyDescent="0.2">
      <c r="A82" s="56">
        <v>68</v>
      </c>
      <c r="B82" s="59">
        <v>29101</v>
      </c>
      <c r="C82" s="59" t="s">
        <v>100</v>
      </c>
      <c r="D82" s="64" t="s">
        <v>206</v>
      </c>
      <c r="E82" s="56" t="s">
        <v>77</v>
      </c>
      <c r="F82" s="59"/>
      <c r="G82" s="56" t="s">
        <v>78</v>
      </c>
      <c r="H82" s="72">
        <v>108484</v>
      </c>
      <c r="I82" s="59" t="s">
        <v>79</v>
      </c>
      <c r="J82" s="60">
        <v>4</v>
      </c>
      <c r="K82" s="60" t="s">
        <v>80</v>
      </c>
      <c r="L82" s="61">
        <f>M82/J82</f>
        <v>187.995</v>
      </c>
      <c r="M82" s="62">
        <v>751.98</v>
      </c>
      <c r="N82" s="56" t="s">
        <v>82</v>
      </c>
      <c r="O82" s="56"/>
      <c r="P82" s="59"/>
      <c r="Q82" s="59"/>
      <c r="R82" s="59">
        <f t="shared" si="7"/>
        <v>4</v>
      </c>
      <c r="S82" s="58" t="s">
        <v>83</v>
      </c>
      <c r="T82" s="59"/>
      <c r="U82" s="59"/>
      <c r="V82" s="59"/>
    </row>
    <row r="83" spans="1:22" ht="38.25" customHeight="1" x14ac:dyDescent="0.2">
      <c r="A83" s="56">
        <v>69</v>
      </c>
      <c r="B83" s="59">
        <v>29101</v>
      </c>
      <c r="C83" s="59" t="s">
        <v>100</v>
      </c>
      <c r="D83" s="64" t="s">
        <v>207</v>
      </c>
      <c r="E83" s="56" t="s">
        <v>77</v>
      </c>
      <c r="F83" s="59"/>
      <c r="G83" s="56" t="s">
        <v>78</v>
      </c>
      <c r="H83" s="72">
        <v>108484</v>
      </c>
      <c r="I83" s="59" t="s">
        <v>79</v>
      </c>
      <c r="J83" s="60">
        <v>14</v>
      </c>
      <c r="K83" s="60" t="s">
        <v>81</v>
      </c>
      <c r="L83" s="61">
        <f t="shared" si="2"/>
        <v>31.760714285714283</v>
      </c>
      <c r="M83" s="62">
        <v>444.65</v>
      </c>
      <c r="N83" s="56" t="s">
        <v>82</v>
      </c>
      <c r="O83" s="56"/>
      <c r="P83" s="59"/>
      <c r="Q83" s="59"/>
      <c r="R83" s="59">
        <f t="shared" si="7"/>
        <v>14</v>
      </c>
      <c r="S83" s="58" t="s">
        <v>83</v>
      </c>
      <c r="T83" s="59"/>
      <c r="U83" s="59"/>
      <c r="V83" s="59"/>
    </row>
    <row r="84" spans="1:22" ht="38.25" customHeight="1" x14ac:dyDescent="0.2">
      <c r="A84" s="56">
        <v>70</v>
      </c>
      <c r="B84" s="59">
        <v>29101</v>
      </c>
      <c r="C84" s="59" t="s">
        <v>100</v>
      </c>
      <c r="D84" s="64" t="s">
        <v>206</v>
      </c>
      <c r="E84" s="56" t="s">
        <v>77</v>
      </c>
      <c r="F84" s="59"/>
      <c r="G84" s="56" t="s">
        <v>78</v>
      </c>
      <c r="H84" s="72">
        <v>108484</v>
      </c>
      <c r="I84" s="59" t="s">
        <v>79</v>
      </c>
      <c r="J84" s="60">
        <v>6</v>
      </c>
      <c r="K84" s="60" t="s">
        <v>81</v>
      </c>
      <c r="L84" s="61">
        <f t="shared" si="2"/>
        <v>115.84500000000001</v>
      </c>
      <c r="M84" s="62">
        <v>695.07</v>
      </c>
      <c r="N84" s="56" t="s">
        <v>82</v>
      </c>
      <c r="O84" s="56"/>
      <c r="P84" s="59"/>
      <c r="Q84" s="59"/>
      <c r="R84" s="59">
        <f t="shared" si="7"/>
        <v>6</v>
      </c>
      <c r="S84" s="58" t="s">
        <v>83</v>
      </c>
      <c r="T84" s="59"/>
      <c r="U84" s="59"/>
      <c r="V84" s="59"/>
    </row>
    <row r="85" spans="1:22" ht="38.25" customHeight="1" x14ac:dyDescent="0.2">
      <c r="A85" s="56">
        <v>71</v>
      </c>
      <c r="B85" s="59">
        <v>29101</v>
      </c>
      <c r="C85" s="59" t="s">
        <v>100</v>
      </c>
      <c r="D85" s="64" t="s">
        <v>244</v>
      </c>
      <c r="E85" s="56" t="s">
        <v>77</v>
      </c>
      <c r="F85" s="59"/>
      <c r="G85" s="56" t="s">
        <v>78</v>
      </c>
      <c r="H85" s="72">
        <v>108848</v>
      </c>
      <c r="I85" s="59" t="s">
        <v>79</v>
      </c>
      <c r="J85" s="60">
        <v>2</v>
      </c>
      <c r="K85" s="60" t="s">
        <v>81</v>
      </c>
      <c r="L85" s="61">
        <f t="shared" si="2"/>
        <v>1822.5</v>
      </c>
      <c r="M85" s="62">
        <v>3645</v>
      </c>
      <c r="N85" s="56" t="s">
        <v>82</v>
      </c>
      <c r="O85" s="56"/>
      <c r="P85" s="59"/>
      <c r="Q85" s="59"/>
      <c r="R85" s="59">
        <f t="shared" si="7"/>
        <v>2</v>
      </c>
      <c r="S85" s="58" t="s">
        <v>83</v>
      </c>
      <c r="T85" s="59"/>
      <c r="U85" s="59"/>
      <c r="V85" s="59"/>
    </row>
    <row r="86" spans="1:22" ht="38.25" customHeight="1" x14ac:dyDescent="0.2">
      <c r="A86" s="56">
        <v>72</v>
      </c>
      <c r="B86" s="59">
        <v>29101</v>
      </c>
      <c r="C86" s="59" t="s">
        <v>100</v>
      </c>
      <c r="D86" s="64" t="s">
        <v>245</v>
      </c>
      <c r="E86" s="56" t="s">
        <v>77</v>
      </c>
      <c r="F86" s="59"/>
      <c r="G86" s="56" t="s">
        <v>78</v>
      </c>
      <c r="H86" s="72">
        <v>108848</v>
      </c>
      <c r="I86" s="59" t="s">
        <v>79</v>
      </c>
      <c r="J86" s="60">
        <v>1</v>
      </c>
      <c r="K86" s="60" t="s">
        <v>81</v>
      </c>
      <c r="L86" s="61">
        <v>838.81</v>
      </c>
      <c r="M86" s="62">
        <v>838.81</v>
      </c>
      <c r="N86" s="56" t="s">
        <v>82</v>
      </c>
      <c r="O86" s="56"/>
      <c r="P86" s="59"/>
      <c r="Q86" s="59"/>
      <c r="R86" s="59">
        <f t="shared" si="7"/>
        <v>1</v>
      </c>
      <c r="S86" s="58" t="s">
        <v>83</v>
      </c>
      <c r="T86" s="59"/>
      <c r="U86" s="59"/>
      <c r="V86" s="59"/>
    </row>
    <row r="87" spans="1:22" ht="38.25" customHeight="1" x14ac:dyDescent="0.2">
      <c r="A87" s="56">
        <v>73</v>
      </c>
      <c r="B87" s="59">
        <v>29101</v>
      </c>
      <c r="C87" s="59" t="s">
        <v>100</v>
      </c>
      <c r="D87" s="64" t="s">
        <v>246</v>
      </c>
      <c r="E87" s="56" t="s">
        <v>77</v>
      </c>
      <c r="F87" s="59"/>
      <c r="G87" s="56" t="s">
        <v>78</v>
      </c>
      <c r="H87" s="72">
        <v>108848</v>
      </c>
      <c r="I87" s="59" t="s">
        <v>79</v>
      </c>
      <c r="J87" s="60">
        <v>1</v>
      </c>
      <c r="K87" s="60" t="s">
        <v>81</v>
      </c>
      <c r="L87" s="61">
        <v>65.34</v>
      </c>
      <c r="M87" s="62">
        <v>65.34</v>
      </c>
      <c r="N87" s="56" t="s">
        <v>82</v>
      </c>
      <c r="O87" s="56"/>
      <c r="P87" s="59"/>
      <c r="Q87" s="59"/>
      <c r="R87" s="59">
        <f t="shared" si="7"/>
        <v>1</v>
      </c>
      <c r="S87" s="58" t="s">
        <v>83</v>
      </c>
      <c r="T87" s="59"/>
      <c r="U87" s="59"/>
      <c r="V87" s="59"/>
    </row>
    <row r="88" spans="1:22" ht="38.25" customHeight="1" x14ac:dyDescent="0.2">
      <c r="A88" s="56">
        <v>74</v>
      </c>
      <c r="B88" s="59">
        <v>29101</v>
      </c>
      <c r="C88" s="59" t="s">
        <v>100</v>
      </c>
      <c r="D88" s="64" t="s">
        <v>247</v>
      </c>
      <c r="E88" s="56" t="s">
        <v>77</v>
      </c>
      <c r="F88" s="59"/>
      <c r="G88" s="56" t="s">
        <v>78</v>
      </c>
      <c r="H88" s="72">
        <v>108848</v>
      </c>
      <c r="I88" s="59" t="s">
        <v>79</v>
      </c>
      <c r="J88" s="60">
        <v>2</v>
      </c>
      <c r="K88" s="60" t="s">
        <v>81</v>
      </c>
      <c r="L88" s="61">
        <f>M88/J88</f>
        <v>346.45499999999998</v>
      </c>
      <c r="M88" s="62">
        <v>692.91</v>
      </c>
      <c r="N88" s="56" t="s">
        <v>82</v>
      </c>
      <c r="O88" s="56"/>
      <c r="P88" s="59"/>
      <c r="Q88" s="59"/>
      <c r="R88" s="59">
        <f t="shared" si="7"/>
        <v>2</v>
      </c>
      <c r="S88" s="58" t="s">
        <v>83</v>
      </c>
      <c r="T88" s="59"/>
      <c r="U88" s="59"/>
      <c r="V88" s="59"/>
    </row>
    <row r="89" spans="1:22" ht="38.25" customHeight="1" x14ac:dyDescent="0.2">
      <c r="A89" s="56">
        <v>75</v>
      </c>
      <c r="B89" s="59">
        <v>29101</v>
      </c>
      <c r="C89" s="59" t="s">
        <v>100</v>
      </c>
      <c r="D89" s="64" t="s">
        <v>248</v>
      </c>
      <c r="E89" s="56" t="s">
        <v>77</v>
      </c>
      <c r="F89" s="59"/>
      <c r="G89" s="56" t="s">
        <v>78</v>
      </c>
      <c r="H89" s="72">
        <v>108848</v>
      </c>
      <c r="I89" s="59" t="s">
        <v>79</v>
      </c>
      <c r="J89" s="60">
        <v>4</v>
      </c>
      <c r="K89" s="60" t="s">
        <v>81</v>
      </c>
      <c r="L89" s="61">
        <f>M89/J89</f>
        <v>177.1225</v>
      </c>
      <c r="M89" s="62">
        <v>708.49</v>
      </c>
      <c r="N89" s="56" t="s">
        <v>82</v>
      </c>
      <c r="O89" s="56"/>
      <c r="P89" s="59"/>
      <c r="Q89" s="59"/>
      <c r="R89" s="59">
        <f t="shared" si="7"/>
        <v>4</v>
      </c>
      <c r="S89" s="58" t="s">
        <v>83</v>
      </c>
      <c r="T89" s="59"/>
      <c r="U89" s="59"/>
      <c r="V89" s="59"/>
    </row>
    <row r="90" spans="1:22" ht="38.25" customHeight="1" x14ac:dyDescent="0.2">
      <c r="A90" s="56">
        <v>76</v>
      </c>
      <c r="B90" s="59">
        <v>29101</v>
      </c>
      <c r="C90" s="59" t="s">
        <v>100</v>
      </c>
      <c r="D90" s="64" t="s">
        <v>249</v>
      </c>
      <c r="E90" s="56" t="s">
        <v>77</v>
      </c>
      <c r="F90" s="59"/>
      <c r="G90" s="56" t="s">
        <v>78</v>
      </c>
      <c r="H90" s="72">
        <v>108848</v>
      </c>
      <c r="I90" s="59" t="s">
        <v>79</v>
      </c>
      <c r="J90" s="60">
        <v>1</v>
      </c>
      <c r="K90" s="60" t="s">
        <v>81</v>
      </c>
      <c r="L90" s="61">
        <v>3399</v>
      </c>
      <c r="M90" s="62">
        <v>3399</v>
      </c>
      <c r="N90" s="56" t="s">
        <v>82</v>
      </c>
      <c r="O90" s="56"/>
      <c r="P90" s="59"/>
      <c r="Q90" s="59"/>
      <c r="R90" s="59">
        <f t="shared" si="7"/>
        <v>1</v>
      </c>
      <c r="S90" s="58" t="s">
        <v>83</v>
      </c>
      <c r="T90" s="59"/>
      <c r="U90" s="59"/>
      <c r="V90" s="59"/>
    </row>
    <row r="91" spans="1:22" ht="38.25" customHeight="1" x14ac:dyDescent="0.2">
      <c r="A91" s="56">
        <v>77</v>
      </c>
      <c r="B91" s="59"/>
      <c r="C91" s="59" t="s">
        <v>100</v>
      </c>
      <c r="D91" s="64" t="s">
        <v>270</v>
      </c>
      <c r="E91" s="56" t="s">
        <v>77</v>
      </c>
      <c r="F91" s="59"/>
      <c r="G91" s="56" t="s">
        <v>78</v>
      </c>
      <c r="H91" s="72">
        <v>108848</v>
      </c>
      <c r="I91" s="59" t="s">
        <v>79</v>
      </c>
      <c r="J91" s="60">
        <v>3</v>
      </c>
      <c r="K91" s="60" t="s">
        <v>271</v>
      </c>
      <c r="L91" s="61">
        <f>M91/J91</f>
        <v>699</v>
      </c>
      <c r="M91" s="62">
        <v>2097</v>
      </c>
      <c r="N91" s="56" t="s">
        <v>82</v>
      </c>
      <c r="O91" s="56"/>
      <c r="P91" s="59"/>
      <c r="Q91" s="59"/>
      <c r="R91" s="59">
        <f t="shared" si="7"/>
        <v>3</v>
      </c>
      <c r="S91" s="58" t="s">
        <v>83</v>
      </c>
      <c r="T91" s="59"/>
      <c r="U91" s="59"/>
      <c r="V91" s="59"/>
    </row>
    <row r="92" spans="1:22" ht="38.25" customHeight="1" x14ac:dyDescent="0.2">
      <c r="A92" s="56">
        <v>78</v>
      </c>
      <c r="B92" s="59">
        <v>29101</v>
      </c>
      <c r="C92" s="59" t="s">
        <v>100</v>
      </c>
      <c r="D92" s="64" t="s">
        <v>272</v>
      </c>
      <c r="E92" s="56" t="s">
        <v>77</v>
      </c>
      <c r="F92" s="59"/>
      <c r="G92" s="56" t="s">
        <v>78</v>
      </c>
      <c r="H92" s="72">
        <v>108848</v>
      </c>
      <c r="I92" s="59" t="s">
        <v>79</v>
      </c>
      <c r="J92" s="60">
        <v>1</v>
      </c>
      <c r="K92" s="60" t="s">
        <v>80</v>
      </c>
      <c r="L92" s="61">
        <f>M92/J92</f>
        <v>29.7</v>
      </c>
      <c r="M92" s="62">
        <v>29.7</v>
      </c>
      <c r="N92" s="56" t="s">
        <v>82</v>
      </c>
      <c r="O92" s="56"/>
      <c r="P92" s="59"/>
      <c r="Q92" s="59"/>
      <c r="R92" s="59">
        <f t="shared" si="7"/>
        <v>1</v>
      </c>
      <c r="S92" s="58" t="s">
        <v>83</v>
      </c>
      <c r="T92" s="59"/>
      <c r="U92" s="59"/>
      <c r="V92" s="59"/>
    </row>
    <row r="93" spans="1:22" ht="38.25" customHeight="1" x14ac:dyDescent="0.2">
      <c r="A93" s="56">
        <v>79</v>
      </c>
      <c r="B93" s="59">
        <v>29201</v>
      </c>
      <c r="C93" s="59" t="s">
        <v>208</v>
      </c>
      <c r="D93" s="64" t="s">
        <v>209</v>
      </c>
      <c r="E93" s="56" t="s">
        <v>77</v>
      </c>
      <c r="F93" s="59"/>
      <c r="G93" s="56" t="s">
        <v>78</v>
      </c>
      <c r="H93" s="72">
        <v>75000</v>
      </c>
      <c r="I93" s="59" t="s">
        <v>79</v>
      </c>
      <c r="J93" s="60">
        <v>20</v>
      </c>
      <c r="K93" s="60" t="s">
        <v>81</v>
      </c>
      <c r="L93" s="61">
        <f t="shared" si="2"/>
        <v>314.28000000000003</v>
      </c>
      <c r="M93" s="62">
        <v>6285.6</v>
      </c>
      <c r="N93" s="56" t="s">
        <v>82</v>
      </c>
      <c r="O93" s="56"/>
      <c r="P93" s="59"/>
      <c r="Q93" s="59"/>
      <c r="R93" s="59">
        <f t="shared" si="7"/>
        <v>20</v>
      </c>
      <c r="S93" s="58" t="s">
        <v>83</v>
      </c>
      <c r="T93" s="59"/>
      <c r="U93" s="59"/>
      <c r="V93" s="59"/>
    </row>
    <row r="94" spans="1:22" ht="38.25" customHeight="1" x14ac:dyDescent="0.2">
      <c r="A94" s="56">
        <v>80</v>
      </c>
      <c r="B94" s="59">
        <v>29201</v>
      </c>
      <c r="C94" s="59" t="s">
        <v>208</v>
      </c>
      <c r="D94" s="64" t="s">
        <v>264</v>
      </c>
      <c r="E94" s="56" t="s">
        <v>77</v>
      </c>
      <c r="F94" s="59"/>
      <c r="G94" s="56" t="s">
        <v>78</v>
      </c>
      <c r="H94" s="72">
        <v>75000</v>
      </c>
      <c r="I94" s="59" t="s">
        <v>79</v>
      </c>
      <c r="J94" s="60">
        <v>3</v>
      </c>
      <c r="K94" s="60" t="s">
        <v>81</v>
      </c>
      <c r="L94" s="61">
        <f>M94/J94</f>
        <v>1274.3999999999999</v>
      </c>
      <c r="M94" s="62">
        <v>3823.2</v>
      </c>
      <c r="N94" s="56" t="s">
        <v>82</v>
      </c>
      <c r="O94" s="56"/>
      <c r="P94" s="59"/>
      <c r="Q94" s="59"/>
      <c r="R94" s="59">
        <f t="shared" si="7"/>
        <v>3</v>
      </c>
      <c r="S94" s="58" t="s">
        <v>83</v>
      </c>
      <c r="T94" s="59"/>
      <c r="U94" s="59"/>
      <c r="V94" s="59"/>
    </row>
    <row r="95" spans="1:22" ht="38.25" customHeight="1" x14ac:dyDescent="0.2">
      <c r="A95" s="56">
        <v>81</v>
      </c>
      <c r="B95" s="59">
        <v>29201</v>
      </c>
      <c r="C95" s="59" t="s">
        <v>208</v>
      </c>
      <c r="D95" s="64" t="s">
        <v>265</v>
      </c>
      <c r="E95" s="56" t="s">
        <v>77</v>
      </c>
      <c r="F95" s="59"/>
      <c r="G95" s="56" t="s">
        <v>78</v>
      </c>
      <c r="H95" s="72">
        <v>75000</v>
      </c>
      <c r="I95" s="59" t="s">
        <v>79</v>
      </c>
      <c r="J95" s="60">
        <v>1</v>
      </c>
      <c r="K95" s="60" t="s">
        <v>80</v>
      </c>
      <c r="L95" s="61">
        <f>M95/J95</f>
        <v>997.92</v>
      </c>
      <c r="M95" s="62">
        <v>997.92</v>
      </c>
      <c r="N95" s="56" t="s">
        <v>82</v>
      </c>
      <c r="O95" s="56"/>
      <c r="P95" s="59"/>
      <c r="Q95" s="59"/>
      <c r="R95" s="59">
        <f t="shared" si="7"/>
        <v>1</v>
      </c>
      <c r="S95" s="58" t="s">
        <v>83</v>
      </c>
      <c r="T95" s="59"/>
      <c r="U95" s="59"/>
      <c r="V95" s="59"/>
    </row>
    <row r="96" spans="1:22" ht="42.75" x14ac:dyDescent="0.2">
      <c r="A96" s="56">
        <v>82</v>
      </c>
      <c r="B96" s="59">
        <v>29401</v>
      </c>
      <c r="C96" s="64" t="s">
        <v>164</v>
      </c>
      <c r="D96" s="60" t="s">
        <v>210</v>
      </c>
      <c r="E96" s="59" t="s">
        <v>77</v>
      </c>
      <c r="F96" s="59"/>
      <c r="G96" s="59" t="s">
        <v>78</v>
      </c>
      <c r="H96" s="72">
        <v>90000</v>
      </c>
      <c r="I96" s="59" t="s">
        <v>79</v>
      </c>
      <c r="J96" s="59">
        <v>1</v>
      </c>
      <c r="K96" s="59" t="s">
        <v>80</v>
      </c>
      <c r="L96" s="61">
        <f t="shared" si="2"/>
        <v>1364.04</v>
      </c>
      <c r="M96" s="62">
        <v>1364.04</v>
      </c>
      <c r="N96" s="56" t="s">
        <v>82</v>
      </c>
      <c r="O96" s="56"/>
      <c r="P96" s="59"/>
      <c r="Q96" s="59"/>
      <c r="R96" s="59">
        <f t="shared" si="7"/>
        <v>1</v>
      </c>
      <c r="S96" s="58" t="s">
        <v>83</v>
      </c>
      <c r="T96" s="59"/>
      <c r="U96" s="59"/>
      <c r="V96" s="59"/>
    </row>
    <row r="97" spans="1:22" ht="42.75" x14ac:dyDescent="0.2">
      <c r="A97" s="56">
        <v>83</v>
      </c>
      <c r="B97" s="59">
        <v>29401</v>
      </c>
      <c r="C97" s="64" t="s">
        <v>164</v>
      </c>
      <c r="D97" s="60" t="s">
        <v>211</v>
      </c>
      <c r="E97" s="59" t="s">
        <v>77</v>
      </c>
      <c r="F97" s="59"/>
      <c r="G97" s="59" t="s">
        <v>78</v>
      </c>
      <c r="H97" s="72">
        <v>90000</v>
      </c>
      <c r="I97" s="59" t="s">
        <v>79</v>
      </c>
      <c r="J97" s="59">
        <v>5</v>
      </c>
      <c r="K97" s="59" t="s">
        <v>81</v>
      </c>
      <c r="L97" s="61">
        <f t="shared" si="2"/>
        <v>75</v>
      </c>
      <c r="M97" s="62">
        <v>375</v>
      </c>
      <c r="N97" s="56" t="s">
        <v>82</v>
      </c>
      <c r="O97" s="56"/>
      <c r="P97" s="59"/>
      <c r="Q97" s="59"/>
      <c r="R97" s="59">
        <f t="shared" si="7"/>
        <v>5</v>
      </c>
      <c r="S97" s="58" t="s">
        <v>83</v>
      </c>
      <c r="T97" s="59"/>
      <c r="U97" s="59"/>
      <c r="V97" s="59"/>
    </row>
    <row r="98" spans="1:22" ht="42.75" x14ac:dyDescent="0.2">
      <c r="A98" s="56">
        <v>84</v>
      </c>
      <c r="B98" s="59">
        <v>29401</v>
      </c>
      <c r="C98" s="64" t="s">
        <v>164</v>
      </c>
      <c r="D98" s="60" t="s">
        <v>212</v>
      </c>
      <c r="E98" s="59" t="s">
        <v>77</v>
      </c>
      <c r="F98" s="59"/>
      <c r="G98" s="59" t="s">
        <v>78</v>
      </c>
      <c r="H98" s="72">
        <v>90000</v>
      </c>
      <c r="I98" s="59" t="s">
        <v>79</v>
      </c>
      <c r="J98" s="59">
        <v>200</v>
      </c>
      <c r="K98" s="59" t="s">
        <v>81</v>
      </c>
      <c r="L98" s="61">
        <f t="shared" si="2"/>
        <v>59.64</v>
      </c>
      <c r="M98" s="62">
        <v>11928</v>
      </c>
      <c r="N98" s="56" t="s">
        <v>82</v>
      </c>
      <c r="O98" s="56"/>
      <c r="P98" s="59"/>
      <c r="Q98" s="59"/>
      <c r="R98" s="59">
        <f t="shared" si="7"/>
        <v>200</v>
      </c>
      <c r="S98" s="58" t="s">
        <v>83</v>
      </c>
      <c r="T98" s="59"/>
      <c r="U98" s="59"/>
      <c r="V98" s="59"/>
    </row>
    <row r="99" spans="1:22" ht="42.75" x14ac:dyDescent="0.2">
      <c r="A99" s="56">
        <v>85</v>
      </c>
      <c r="B99" s="59">
        <v>29401</v>
      </c>
      <c r="C99" s="64" t="s">
        <v>164</v>
      </c>
      <c r="D99" s="60" t="s">
        <v>213</v>
      </c>
      <c r="E99" s="59" t="s">
        <v>77</v>
      </c>
      <c r="F99" s="59"/>
      <c r="G99" s="59" t="s">
        <v>78</v>
      </c>
      <c r="H99" s="72">
        <v>90000</v>
      </c>
      <c r="I99" s="59" t="s">
        <v>79</v>
      </c>
      <c r="J99" s="59">
        <v>4</v>
      </c>
      <c r="K99" s="59" t="s">
        <v>81</v>
      </c>
      <c r="L99" s="61">
        <f t="shared" si="2"/>
        <v>5560.38</v>
      </c>
      <c r="M99" s="62">
        <v>22241.52</v>
      </c>
      <c r="N99" s="56" t="s">
        <v>82</v>
      </c>
      <c r="O99" s="56"/>
      <c r="P99" s="59"/>
      <c r="Q99" s="59"/>
      <c r="R99" s="59">
        <f t="shared" si="7"/>
        <v>4</v>
      </c>
      <c r="S99" s="58" t="s">
        <v>83</v>
      </c>
      <c r="T99" s="59"/>
      <c r="U99" s="59"/>
      <c r="V99" s="59"/>
    </row>
    <row r="100" spans="1:22" ht="42.75" x14ac:dyDescent="0.2">
      <c r="A100" s="56">
        <v>86</v>
      </c>
      <c r="B100" s="59">
        <v>29401</v>
      </c>
      <c r="C100" s="64" t="s">
        <v>164</v>
      </c>
      <c r="D100" s="64" t="s">
        <v>263</v>
      </c>
      <c r="E100" s="59" t="s">
        <v>77</v>
      </c>
      <c r="F100" s="59"/>
      <c r="G100" s="59" t="s">
        <v>78</v>
      </c>
      <c r="H100" s="72">
        <v>90000</v>
      </c>
      <c r="I100" s="59" t="s">
        <v>79</v>
      </c>
      <c r="J100" s="59">
        <v>1</v>
      </c>
      <c r="K100" s="59" t="s">
        <v>80</v>
      </c>
      <c r="L100" s="61">
        <f t="shared" si="2"/>
        <v>9799.92</v>
      </c>
      <c r="M100" s="62">
        <v>9799.92</v>
      </c>
      <c r="N100" s="56" t="s">
        <v>82</v>
      </c>
      <c r="O100" s="56"/>
      <c r="P100" s="59"/>
      <c r="Q100" s="59"/>
      <c r="R100" s="59">
        <f t="shared" si="7"/>
        <v>1</v>
      </c>
      <c r="S100" s="58" t="s">
        <v>83</v>
      </c>
      <c r="T100" s="59"/>
      <c r="U100" s="59"/>
      <c r="V100" s="59"/>
    </row>
    <row r="101" spans="1:22" ht="42.75" x14ac:dyDescent="0.2">
      <c r="A101" s="56">
        <v>87</v>
      </c>
      <c r="B101" s="59">
        <v>29401</v>
      </c>
      <c r="C101" s="64" t="s">
        <v>164</v>
      </c>
      <c r="D101" s="60" t="s">
        <v>273</v>
      </c>
      <c r="E101" s="59" t="s">
        <v>77</v>
      </c>
      <c r="F101" s="59"/>
      <c r="G101" s="59" t="s">
        <v>78</v>
      </c>
      <c r="H101" s="72">
        <v>90000</v>
      </c>
      <c r="I101" s="59" t="s">
        <v>79</v>
      </c>
      <c r="J101" s="59">
        <v>1</v>
      </c>
      <c r="K101" s="59" t="s">
        <v>80</v>
      </c>
      <c r="L101" s="61">
        <f t="shared" si="2"/>
        <v>1398</v>
      </c>
      <c r="M101" s="62">
        <v>1398</v>
      </c>
      <c r="N101" s="56" t="s">
        <v>82</v>
      </c>
      <c r="O101" s="56"/>
      <c r="P101" s="59"/>
      <c r="Q101" s="59"/>
      <c r="R101" s="59">
        <f t="shared" si="7"/>
        <v>1</v>
      </c>
      <c r="S101" s="58" t="s">
        <v>83</v>
      </c>
      <c r="T101" s="59"/>
      <c r="U101" s="59"/>
      <c r="V101" s="59"/>
    </row>
    <row r="102" spans="1:22" ht="42.75" x14ac:dyDescent="0.2">
      <c r="A102" s="56">
        <v>88</v>
      </c>
      <c r="B102" s="59">
        <v>29601</v>
      </c>
      <c r="C102" s="64" t="s">
        <v>134</v>
      </c>
      <c r="D102" s="60" t="s">
        <v>214</v>
      </c>
      <c r="E102" s="59" t="s">
        <v>77</v>
      </c>
      <c r="F102" s="59"/>
      <c r="G102" s="59" t="s">
        <v>78</v>
      </c>
      <c r="H102" s="72">
        <v>30000</v>
      </c>
      <c r="I102" s="59" t="s">
        <v>79</v>
      </c>
      <c r="J102" s="59">
        <v>2</v>
      </c>
      <c r="K102" s="59" t="s">
        <v>81</v>
      </c>
      <c r="L102" s="61">
        <f t="shared" si="2"/>
        <v>3801.6</v>
      </c>
      <c r="M102" s="62">
        <v>7603.2</v>
      </c>
      <c r="N102" s="56" t="s">
        <v>82</v>
      </c>
      <c r="O102" s="56"/>
      <c r="P102" s="59"/>
      <c r="Q102" s="59"/>
      <c r="R102" s="59">
        <f t="shared" si="7"/>
        <v>2</v>
      </c>
      <c r="S102" s="58" t="s">
        <v>83</v>
      </c>
      <c r="T102" s="59"/>
      <c r="U102" s="59"/>
      <c r="V102" s="59"/>
    </row>
    <row r="103" spans="1:22" ht="42.75" x14ac:dyDescent="0.2">
      <c r="A103" s="56">
        <v>89</v>
      </c>
      <c r="B103" s="59">
        <v>29601</v>
      </c>
      <c r="C103" s="64" t="s">
        <v>134</v>
      </c>
      <c r="D103" s="60" t="s">
        <v>266</v>
      </c>
      <c r="E103" s="59" t="s">
        <v>77</v>
      </c>
      <c r="F103" s="59"/>
      <c r="G103" s="59" t="s">
        <v>78</v>
      </c>
      <c r="H103" s="72">
        <v>30000</v>
      </c>
      <c r="I103" s="59" t="s">
        <v>79</v>
      </c>
      <c r="J103" s="59">
        <v>2</v>
      </c>
      <c r="K103" s="59" t="s">
        <v>81</v>
      </c>
      <c r="L103" s="61">
        <f t="shared" si="2"/>
        <v>196.83</v>
      </c>
      <c r="M103" s="62">
        <v>393.66</v>
      </c>
      <c r="N103" s="56" t="s">
        <v>82</v>
      </c>
      <c r="O103" s="56"/>
      <c r="P103" s="59"/>
      <c r="Q103" s="59"/>
      <c r="R103" s="59">
        <f t="shared" si="7"/>
        <v>2</v>
      </c>
      <c r="S103" s="58" t="s">
        <v>83</v>
      </c>
      <c r="T103" s="59"/>
      <c r="U103" s="59"/>
      <c r="V103" s="59"/>
    </row>
    <row r="104" spans="1:22" ht="42.75" x14ac:dyDescent="0.2">
      <c r="A104" s="56">
        <v>90</v>
      </c>
      <c r="B104" s="59">
        <v>29601</v>
      </c>
      <c r="C104" s="64" t="s">
        <v>134</v>
      </c>
      <c r="D104" s="60" t="s">
        <v>267</v>
      </c>
      <c r="E104" s="59" t="s">
        <v>77</v>
      </c>
      <c r="F104" s="59"/>
      <c r="G104" s="59" t="s">
        <v>78</v>
      </c>
      <c r="H104" s="72">
        <v>30000</v>
      </c>
      <c r="I104" s="59" t="s">
        <v>79</v>
      </c>
      <c r="J104" s="59">
        <v>18</v>
      </c>
      <c r="K104" s="59" t="s">
        <v>81</v>
      </c>
      <c r="L104" s="61">
        <f t="shared" si="2"/>
        <v>2731.2</v>
      </c>
      <c r="M104" s="62">
        <v>49161.599999999999</v>
      </c>
      <c r="N104" s="56" t="s">
        <v>82</v>
      </c>
      <c r="O104" s="56"/>
      <c r="P104" s="59"/>
      <c r="Q104" s="59"/>
      <c r="R104" s="59">
        <f t="shared" si="7"/>
        <v>18</v>
      </c>
      <c r="S104" s="58" t="s">
        <v>83</v>
      </c>
      <c r="T104" s="59"/>
      <c r="U104" s="59"/>
      <c r="V104" s="59"/>
    </row>
    <row r="105" spans="1:22" ht="42.75" x14ac:dyDescent="0.2">
      <c r="A105" s="56">
        <v>91</v>
      </c>
      <c r="B105" s="59">
        <v>29601</v>
      </c>
      <c r="C105" s="64" t="s">
        <v>134</v>
      </c>
      <c r="D105" s="60" t="s">
        <v>267</v>
      </c>
      <c r="E105" s="59" t="s">
        <v>77</v>
      </c>
      <c r="F105" s="59"/>
      <c r="G105" s="59" t="s">
        <v>78</v>
      </c>
      <c r="H105" s="72">
        <v>30000</v>
      </c>
      <c r="I105" s="59" t="s">
        <v>79</v>
      </c>
      <c r="J105" s="59">
        <v>18</v>
      </c>
      <c r="K105" s="59" t="s">
        <v>81</v>
      </c>
      <c r="L105" s="61">
        <f t="shared" si="2"/>
        <v>360</v>
      </c>
      <c r="M105" s="62">
        <v>6480</v>
      </c>
      <c r="N105" s="56" t="s">
        <v>82</v>
      </c>
      <c r="O105" s="56"/>
      <c r="P105" s="59"/>
      <c r="Q105" s="59"/>
      <c r="R105" s="59">
        <f t="shared" si="7"/>
        <v>18</v>
      </c>
      <c r="S105" s="58" t="s">
        <v>83</v>
      </c>
      <c r="T105" s="59"/>
      <c r="U105" s="59"/>
      <c r="V105" s="59"/>
    </row>
    <row r="106" spans="1:22" ht="42.75" x14ac:dyDescent="0.2">
      <c r="A106" s="56">
        <v>92</v>
      </c>
      <c r="B106" s="59">
        <v>31102</v>
      </c>
      <c r="C106" s="64" t="s">
        <v>153</v>
      </c>
      <c r="D106" s="60" t="s">
        <v>45</v>
      </c>
      <c r="E106" s="59" t="s">
        <v>77</v>
      </c>
      <c r="F106" s="59"/>
      <c r="G106" s="59" t="s">
        <v>78</v>
      </c>
      <c r="H106" s="72">
        <v>1350000</v>
      </c>
      <c r="I106" s="59" t="s">
        <v>79</v>
      </c>
      <c r="J106" s="59">
        <v>1</v>
      </c>
      <c r="K106" s="59" t="s">
        <v>86</v>
      </c>
      <c r="L106" s="61">
        <f t="shared" si="2"/>
        <v>313376</v>
      </c>
      <c r="M106" s="62">
        <v>313376</v>
      </c>
      <c r="N106" s="56" t="s">
        <v>82</v>
      </c>
      <c r="O106" s="56"/>
      <c r="P106" s="59"/>
      <c r="Q106" s="59"/>
      <c r="R106" s="59">
        <f t="shared" si="7"/>
        <v>1</v>
      </c>
      <c r="S106" s="58" t="s">
        <v>83</v>
      </c>
      <c r="T106" s="59"/>
      <c r="U106" s="59"/>
      <c r="V106" s="59"/>
    </row>
    <row r="107" spans="1:22" ht="42.75" x14ac:dyDescent="0.2">
      <c r="A107" s="56">
        <v>93</v>
      </c>
      <c r="B107" s="59">
        <v>31301</v>
      </c>
      <c r="C107" s="64" t="s">
        <v>154</v>
      </c>
      <c r="D107" s="60" t="s">
        <v>155</v>
      </c>
      <c r="E107" s="59" t="s">
        <v>77</v>
      </c>
      <c r="F107" s="59"/>
      <c r="G107" s="59" t="s">
        <v>78</v>
      </c>
      <c r="H107" s="72">
        <v>380000</v>
      </c>
      <c r="I107" s="59" t="s">
        <v>79</v>
      </c>
      <c r="J107" s="59">
        <v>1</v>
      </c>
      <c r="K107" s="59" t="s">
        <v>86</v>
      </c>
      <c r="L107" s="61">
        <f t="shared" si="2"/>
        <v>39930.199999999997</v>
      </c>
      <c r="M107" s="62">
        <v>39930.199999999997</v>
      </c>
      <c r="N107" s="56" t="s">
        <v>82</v>
      </c>
      <c r="O107" s="56"/>
      <c r="P107" s="59"/>
      <c r="Q107" s="59"/>
      <c r="R107" s="59">
        <f t="shared" si="7"/>
        <v>1</v>
      </c>
      <c r="S107" s="58" t="s">
        <v>83</v>
      </c>
      <c r="T107" s="59"/>
      <c r="U107" s="59"/>
      <c r="V107" s="59"/>
    </row>
    <row r="108" spans="1:22" ht="42.75" x14ac:dyDescent="0.2">
      <c r="A108" s="56">
        <v>94</v>
      </c>
      <c r="B108" s="59">
        <v>31401</v>
      </c>
      <c r="C108" s="64" t="s">
        <v>158</v>
      </c>
      <c r="D108" s="60" t="s">
        <v>158</v>
      </c>
      <c r="E108" s="59" t="s">
        <v>77</v>
      </c>
      <c r="F108" s="59"/>
      <c r="G108" s="59" t="s">
        <v>78</v>
      </c>
      <c r="H108" s="72">
        <v>53000</v>
      </c>
      <c r="I108" s="59" t="s">
        <v>79</v>
      </c>
      <c r="J108" s="59">
        <v>1</v>
      </c>
      <c r="K108" s="59" t="s">
        <v>86</v>
      </c>
      <c r="L108" s="61">
        <f t="shared" si="2"/>
        <v>4374</v>
      </c>
      <c r="M108" s="62">
        <v>4374</v>
      </c>
      <c r="N108" s="56" t="s">
        <v>82</v>
      </c>
      <c r="O108" s="56"/>
      <c r="P108" s="59"/>
      <c r="Q108" s="59"/>
      <c r="R108" s="59">
        <f t="shared" si="7"/>
        <v>1</v>
      </c>
      <c r="S108" s="58" t="s">
        <v>83</v>
      </c>
      <c r="T108" s="59"/>
      <c r="U108" s="59"/>
      <c r="V108" s="59"/>
    </row>
    <row r="109" spans="1:22" ht="42.75" customHeight="1" x14ac:dyDescent="0.2">
      <c r="A109" s="56">
        <v>95</v>
      </c>
      <c r="B109" s="59">
        <v>31701</v>
      </c>
      <c r="C109" s="64" t="s">
        <v>157</v>
      </c>
      <c r="D109" s="64" t="s">
        <v>157</v>
      </c>
      <c r="E109" s="59" t="s">
        <v>77</v>
      </c>
      <c r="F109" s="59"/>
      <c r="G109" s="59" t="s">
        <v>78</v>
      </c>
      <c r="H109" s="72">
        <v>390000</v>
      </c>
      <c r="I109" s="59" t="s">
        <v>79</v>
      </c>
      <c r="J109" s="59">
        <v>1</v>
      </c>
      <c r="K109" s="59" t="s">
        <v>86</v>
      </c>
      <c r="L109" s="61">
        <f t="shared" si="2"/>
        <v>48600</v>
      </c>
      <c r="M109" s="62">
        <v>48600</v>
      </c>
      <c r="N109" s="56" t="s">
        <v>82</v>
      </c>
      <c r="O109" s="56"/>
      <c r="P109" s="59"/>
      <c r="Q109" s="59"/>
      <c r="R109" s="59">
        <f t="shared" si="7"/>
        <v>1</v>
      </c>
      <c r="S109" s="58" t="s">
        <v>83</v>
      </c>
      <c r="T109" s="59"/>
      <c r="U109" s="59"/>
      <c r="V109" s="59"/>
    </row>
    <row r="110" spans="1:22" ht="42.75" customHeight="1" x14ac:dyDescent="0.2">
      <c r="A110" s="56">
        <v>96</v>
      </c>
      <c r="B110" s="59">
        <v>31801</v>
      </c>
      <c r="C110" s="64" t="s">
        <v>49</v>
      </c>
      <c r="D110" s="64" t="s">
        <v>49</v>
      </c>
      <c r="E110" s="59" t="s">
        <v>77</v>
      </c>
      <c r="F110" s="59"/>
      <c r="G110" s="59" t="s">
        <v>78</v>
      </c>
      <c r="H110" s="72">
        <v>10000</v>
      </c>
      <c r="I110" s="59" t="s">
        <v>79</v>
      </c>
      <c r="J110" s="59">
        <v>1</v>
      </c>
      <c r="K110" s="59" t="s">
        <v>86</v>
      </c>
      <c r="L110" s="61">
        <f t="shared" si="2"/>
        <v>1040.3900000000001</v>
      </c>
      <c r="M110" s="62">
        <v>1040.3900000000001</v>
      </c>
      <c r="N110" s="56" t="s">
        <v>82</v>
      </c>
      <c r="O110" s="56"/>
      <c r="P110" s="59"/>
      <c r="Q110" s="59"/>
      <c r="R110" s="59">
        <f t="shared" si="7"/>
        <v>1</v>
      </c>
      <c r="S110" s="58" t="s">
        <v>83</v>
      </c>
      <c r="T110" s="59"/>
      <c r="U110" s="59"/>
      <c r="V110" s="59"/>
    </row>
    <row r="111" spans="1:22" ht="42.75" customHeight="1" x14ac:dyDescent="0.2">
      <c r="A111" s="56">
        <v>97</v>
      </c>
      <c r="B111" s="59">
        <v>32301</v>
      </c>
      <c r="C111" s="64" t="s">
        <v>130</v>
      </c>
      <c r="D111" s="64" t="s">
        <v>165</v>
      </c>
      <c r="E111" s="59" t="s">
        <v>77</v>
      </c>
      <c r="F111" s="59"/>
      <c r="G111" s="59" t="s">
        <v>78</v>
      </c>
      <c r="H111" s="72">
        <v>125000</v>
      </c>
      <c r="I111" s="59" t="s">
        <v>79</v>
      </c>
      <c r="J111" s="59">
        <v>1</v>
      </c>
      <c r="K111" s="59" t="s">
        <v>86</v>
      </c>
      <c r="L111" s="61">
        <f t="shared" si="2"/>
        <v>34112.449999999997</v>
      </c>
      <c r="M111" s="62">
        <v>34112.449999999997</v>
      </c>
      <c r="N111" s="56" t="s">
        <v>82</v>
      </c>
      <c r="O111" s="56"/>
      <c r="P111" s="59"/>
      <c r="Q111" s="59"/>
      <c r="R111" s="59">
        <f t="shared" si="7"/>
        <v>1</v>
      </c>
      <c r="S111" s="58" t="s">
        <v>83</v>
      </c>
      <c r="T111" s="59"/>
      <c r="U111" s="59"/>
      <c r="V111" s="59"/>
    </row>
    <row r="112" spans="1:22" ht="42.75" x14ac:dyDescent="0.2">
      <c r="A112" s="56">
        <v>98</v>
      </c>
      <c r="B112" s="59">
        <v>32501</v>
      </c>
      <c r="C112" s="59" t="s">
        <v>89</v>
      </c>
      <c r="D112" s="59" t="s">
        <v>150</v>
      </c>
      <c r="E112" s="59" t="s">
        <v>77</v>
      </c>
      <c r="F112" s="59"/>
      <c r="G112" s="59" t="s">
        <v>78</v>
      </c>
      <c r="H112" s="72">
        <v>100000</v>
      </c>
      <c r="I112" s="59" t="s">
        <v>79</v>
      </c>
      <c r="J112" s="59">
        <v>1</v>
      </c>
      <c r="K112" s="59" t="s">
        <v>86</v>
      </c>
      <c r="L112" s="61">
        <f t="shared" si="2"/>
        <v>13920</v>
      </c>
      <c r="M112" s="62">
        <v>13920</v>
      </c>
      <c r="N112" s="56" t="s">
        <v>82</v>
      </c>
      <c r="O112" s="56"/>
      <c r="P112" s="59"/>
      <c r="Q112" s="59"/>
      <c r="R112" s="59">
        <f t="shared" si="7"/>
        <v>1</v>
      </c>
      <c r="S112" s="58" t="s">
        <v>83</v>
      </c>
      <c r="T112" s="59"/>
      <c r="U112" s="59"/>
      <c r="V112" s="59"/>
    </row>
    <row r="113" spans="1:22" ht="42.75" x14ac:dyDescent="0.2">
      <c r="A113" s="56">
        <v>99</v>
      </c>
      <c r="B113" s="59">
        <v>32601</v>
      </c>
      <c r="C113" s="59" t="s">
        <v>215</v>
      </c>
      <c r="D113" s="59" t="s">
        <v>216</v>
      </c>
      <c r="E113" s="59" t="s">
        <v>77</v>
      </c>
      <c r="F113" s="59"/>
      <c r="G113" s="59" t="s">
        <v>78</v>
      </c>
      <c r="H113" s="72">
        <v>100000</v>
      </c>
      <c r="I113" s="59" t="s">
        <v>79</v>
      </c>
      <c r="J113" s="59">
        <v>1</v>
      </c>
      <c r="K113" s="59" t="s">
        <v>86</v>
      </c>
      <c r="L113" s="61">
        <f t="shared" si="2"/>
        <v>1944</v>
      </c>
      <c r="M113" s="62">
        <v>1944</v>
      </c>
      <c r="N113" s="56" t="s">
        <v>82</v>
      </c>
      <c r="O113" s="56"/>
      <c r="P113" s="59"/>
      <c r="Q113" s="59"/>
      <c r="R113" s="59">
        <f t="shared" si="7"/>
        <v>1</v>
      </c>
      <c r="S113" s="58" t="s">
        <v>83</v>
      </c>
      <c r="T113" s="59"/>
      <c r="U113" s="59"/>
      <c r="V113" s="59"/>
    </row>
    <row r="114" spans="1:22" ht="42.75" x14ac:dyDescent="0.2">
      <c r="A114" s="56">
        <v>100</v>
      </c>
      <c r="B114" s="59">
        <v>32701</v>
      </c>
      <c r="C114" s="59" t="s">
        <v>168</v>
      </c>
      <c r="D114" s="59" t="s">
        <v>217</v>
      </c>
      <c r="E114" s="59" t="s">
        <v>77</v>
      </c>
      <c r="F114" s="59"/>
      <c r="G114" s="59" t="s">
        <v>78</v>
      </c>
      <c r="H114" s="72">
        <v>300000</v>
      </c>
      <c r="I114" s="59" t="s">
        <v>79</v>
      </c>
      <c r="J114" s="59">
        <v>1</v>
      </c>
      <c r="K114" s="59" t="s">
        <v>86</v>
      </c>
      <c r="L114" s="61">
        <v>15625.2</v>
      </c>
      <c r="M114" s="62">
        <v>15625.2</v>
      </c>
      <c r="N114" s="56" t="s">
        <v>82</v>
      </c>
      <c r="O114" s="56"/>
      <c r="P114" s="59"/>
      <c r="Q114" s="59"/>
      <c r="R114" s="59">
        <f t="shared" si="7"/>
        <v>1</v>
      </c>
      <c r="S114" s="58" t="s">
        <v>83</v>
      </c>
      <c r="T114" s="59"/>
      <c r="U114" s="59"/>
      <c r="V114" s="59"/>
    </row>
    <row r="115" spans="1:22" ht="42.75" x14ac:dyDescent="0.2">
      <c r="A115" s="56">
        <v>101</v>
      </c>
      <c r="B115" s="59">
        <v>32701</v>
      </c>
      <c r="C115" s="59" t="s">
        <v>168</v>
      </c>
      <c r="D115" s="59" t="s">
        <v>218</v>
      </c>
      <c r="E115" s="59" t="s">
        <v>77</v>
      </c>
      <c r="F115" s="59"/>
      <c r="G115" s="59" t="s">
        <v>78</v>
      </c>
      <c r="H115" s="72">
        <v>300000</v>
      </c>
      <c r="I115" s="59" t="s">
        <v>79</v>
      </c>
      <c r="J115" s="59">
        <v>1</v>
      </c>
      <c r="K115" s="59" t="s">
        <v>86</v>
      </c>
      <c r="L115" s="61">
        <v>11600</v>
      </c>
      <c r="M115" s="62">
        <v>11600</v>
      </c>
      <c r="N115" s="56" t="s">
        <v>82</v>
      </c>
      <c r="O115" s="56"/>
      <c r="P115" s="59"/>
      <c r="Q115" s="59"/>
      <c r="R115" s="59">
        <f t="shared" si="7"/>
        <v>1</v>
      </c>
      <c r="S115" s="58" t="s">
        <v>83</v>
      </c>
      <c r="T115" s="59"/>
      <c r="U115" s="59"/>
      <c r="V115" s="59"/>
    </row>
    <row r="116" spans="1:22" ht="42.75" x14ac:dyDescent="0.2">
      <c r="A116" s="56">
        <v>102</v>
      </c>
      <c r="B116" s="59"/>
      <c r="C116" s="59" t="s">
        <v>168</v>
      </c>
      <c r="D116" s="59" t="s">
        <v>219</v>
      </c>
      <c r="E116" s="59" t="s">
        <v>77</v>
      </c>
      <c r="F116" s="59"/>
      <c r="G116" s="59" t="s">
        <v>78</v>
      </c>
      <c r="H116" s="72">
        <v>300000</v>
      </c>
      <c r="I116" s="59" t="s">
        <v>79</v>
      </c>
      <c r="J116" s="59">
        <v>1</v>
      </c>
      <c r="K116" s="59" t="s">
        <v>86</v>
      </c>
      <c r="L116" s="61">
        <v>59090.400000000001</v>
      </c>
      <c r="M116" s="62">
        <v>59090.400000000001</v>
      </c>
      <c r="N116" s="56" t="s">
        <v>82</v>
      </c>
      <c r="O116" s="56"/>
      <c r="P116" s="59"/>
      <c r="Q116" s="59"/>
      <c r="R116" s="59">
        <f t="shared" si="7"/>
        <v>1</v>
      </c>
      <c r="S116" s="58" t="s">
        <v>83</v>
      </c>
      <c r="T116" s="59"/>
      <c r="U116" s="59"/>
      <c r="V116" s="59"/>
    </row>
    <row r="117" spans="1:22" ht="42.75" x14ac:dyDescent="0.2">
      <c r="A117" s="56">
        <v>103</v>
      </c>
      <c r="B117" s="59">
        <v>32701</v>
      </c>
      <c r="C117" s="59" t="s">
        <v>168</v>
      </c>
      <c r="D117" s="59" t="s">
        <v>219</v>
      </c>
      <c r="E117" s="59" t="s">
        <v>77</v>
      </c>
      <c r="F117" s="59"/>
      <c r="G117" s="59" t="s">
        <v>78</v>
      </c>
      <c r="H117" s="72">
        <v>300000</v>
      </c>
      <c r="I117" s="59" t="s">
        <v>79</v>
      </c>
      <c r="J117" s="59">
        <v>1</v>
      </c>
      <c r="K117" s="59" t="s">
        <v>86</v>
      </c>
      <c r="L117" s="61">
        <f>M117/J117</f>
        <v>4524</v>
      </c>
      <c r="M117" s="62">
        <v>4524</v>
      </c>
      <c r="N117" s="56" t="s">
        <v>82</v>
      </c>
      <c r="O117" s="56"/>
      <c r="P117" s="59"/>
      <c r="Q117" s="59"/>
      <c r="R117" s="59">
        <f t="shared" si="7"/>
        <v>1</v>
      </c>
      <c r="S117" s="58" t="s">
        <v>83</v>
      </c>
      <c r="T117" s="59"/>
      <c r="U117" s="59"/>
      <c r="V117" s="59"/>
    </row>
    <row r="118" spans="1:22" ht="42.75" x14ac:dyDescent="0.2">
      <c r="A118" s="56">
        <v>104</v>
      </c>
      <c r="B118" s="59">
        <v>33101</v>
      </c>
      <c r="C118" s="59" t="s">
        <v>90</v>
      </c>
      <c r="D118" s="59" t="s">
        <v>90</v>
      </c>
      <c r="E118" s="59" t="s">
        <v>77</v>
      </c>
      <c r="F118" s="59"/>
      <c r="G118" s="59" t="s">
        <v>78</v>
      </c>
      <c r="H118" s="63">
        <v>550000</v>
      </c>
      <c r="I118" s="59" t="s">
        <v>79</v>
      </c>
      <c r="J118" s="59">
        <v>1</v>
      </c>
      <c r="K118" s="59" t="s">
        <v>86</v>
      </c>
      <c r="L118" s="61">
        <f t="shared" si="2"/>
        <v>71472.639999999999</v>
      </c>
      <c r="M118" s="62">
        <v>71472.639999999999</v>
      </c>
      <c r="N118" s="56" t="s">
        <v>82</v>
      </c>
      <c r="O118" s="56"/>
      <c r="P118" s="59"/>
      <c r="Q118" s="59"/>
      <c r="R118" s="59">
        <f t="shared" si="7"/>
        <v>1</v>
      </c>
      <c r="S118" s="58" t="s">
        <v>83</v>
      </c>
      <c r="T118" s="59"/>
      <c r="U118" s="59"/>
      <c r="V118" s="59"/>
    </row>
    <row r="119" spans="1:22" ht="42.75" x14ac:dyDescent="0.2">
      <c r="A119" s="56">
        <v>105</v>
      </c>
      <c r="B119" s="59">
        <v>33301</v>
      </c>
      <c r="C119" s="59" t="s">
        <v>126</v>
      </c>
      <c r="D119" s="59" t="s">
        <v>126</v>
      </c>
      <c r="E119" s="59" t="s">
        <v>77</v>
      </c>
      <c r="F119" s="59"/>
      <c r="G119" s="59" t="s">
        <v>78</v>
      </c>
      <c r="H119" s="72">
        <v>180000</v>
      </c>
      <c r="I119" s="59" t="s">
        <v>79</v>
      </c>
      <c r="J119" s="59">
        <v>1</v>
      </c>
      <c r="K119" s="59" t="s">
        <v>86</v>
      </c>
      <c r="L119" s="61">
        <v>59668</v>
      </c>
      <c r="M119" s="62">
        <v>59668</v>
      </c>
      <c r="N119" s="56" t="s">
        <v>82</v>
      </c>
      <c r="O119" s="56"/>
      <c r="P119" s="59"/>
      <c r="Q119" s="59"/>
      <c r="R119" s="59">
        <f t="shared" si="7"/>
        <v>1</v>
      </c>
      <c r="S119" s="58" t="s">
        <v>83</v>
      </c>
      <c r="T119" s="59"/>
      <c r="U119" s="59"/>
      <c r="V119" s="59"/>
    </row>
    <row r="120" spans="1:22" ht="42.75" x14ac:dyDescent="0.2">
      <c r="A120" s="56">
        <v>106</v>
      </c>
      <c r="B120" s="59">
        <v>33401</v>
      </c>
      <c r="C120" s="59" t="s">
        <v>124</v>
      </c>
      <c r="D120" s="59" t="s">
        <v>169</v>
      </c>
      <c r="E120" s="59" t="s">
        <v>77</v>
      </c>
      <c r="F120" s="59"/>
      <c r="G120" s="59" t="s">
        <v>78</v>
      </c>
      <c r="H120" s="72">
        <v>125000</v>
      </c>
      <c r="I120" s="59" t="s">
        <v>79</v>
      </c>
      <c r="J120" s="59">
        <v>1</v>
      </c>
      <c r="K120" s="59" t="s">
        <v>86</v>
      </c>
      <c r="L120" s="61">
        <f>M120/J120</f>
        <v>32374.720000000001</v>
      </c>
      <c r="M120" s="62">
        <v>32374.720000000001</v>
      </c>
      <c r="N120" s="56" t="s">
        <v>82</v>
      </c>
      <c r="O120" s="56"/>
      <c r="P120" s="59"/>
      <c r="Q120" s="59"/>
      <c r="R120" s="59">
        <f t="shared" si="7"/>
        <v>1</v>
      </c>
      <c r="S120" s="58" t="s">
        <v>83</v>
      </c>
      <c r="T120" s="59"/>
      <c r="U120" s="59"/>
      <c r="V120" s="59"/>
    </row>
    <row r="121" spans="1:22" ht="42.75" x14ac:dyDescent="0.2">
      <c r="A121" s="56">
        <v>107</v>
      </c>
      <c r="B121" s="59">
        <v>33603</v>
      </c>
      <c r="C121" s="59" t="s">
        <v>101</v>
      </c>
      <c r="D121" s="59" t="s">
        <v>250</v>
      </c>
      <c r="E121" s="59" t="s">
        <v>77</v>
      </c>
      <c r="F121" s="59"/>
      <c r="G121" s="59" t="s">
        <v>78</v>
      </c>
      <c r="H121" s="72">
        <v>150000</v>
      </c>
      <c r="I121" s="59" t="s">
        <v>79</v>
      </c>
      <c r="J121" s="59">
        <v>3500</v>
      </c>
      <c r="K121" s="59" t="s">
        <v>81</v>
      </c>
      <c r="L121" s="61">
        <v>8402.4</v>
      </c>
      <c r="M121" s="62">
        <v>8402.4</v>
      </c>
      <c r="N121" s="56" t="s">
        <v>82</v>
      </c>
      <c r="O121" s="56"/>
      <c r="P121" s="59"/>
      <c r="Q121" s="59"/>
      <c r="R121" s="59">
        <f t="shared" si="7"/>
        <v>3500</v>
      </c>
      <c r="S121" s="58" t="s">
        <v>83</v>
      </c>
      <c r="T121" s="59"/>
      <c r="U121" s="59"/>
      <c r="V121" s="59"/>
    </row>
    <row r="122" spans="1:22" ht="42.75" x14ac:dyDescent="0.2">
      <c r="A122" s="56">
        <v>108</v>
      </c>
      <c r="B122" s="59">
        <v>33603</v>
      </c>
      <c r="C122" s="59" t="s">
        <v>101</v>
      </c>
      <c r="D122" s="59" t="s">
        <v>251</v>
      </c>
      <c r="E122" s="59" t="s">
        <v>77</v>
      </c>
      <c r="F122" s="59"/>
      <c r="G122" s="59" t="s">
        <v>78</v>
      </c>
      <c r="H122" s="72">
        <v>150000</v>
      </c>
      <c r="I122" s="59" t="s">
        <v>79</v>
      </c>
      <c r="J122" s="59">
        <v>366</v>
      </c>
      <c r="K122" s="59" t="s">
        <v>81</v>
      </c>
      <c r="L122" s="61">
        <f>M122/J122</f>
        <v>5.4</v>
      </c>
      <c r="M122" s="62">
        <v>1976.4</v>
      </c>
      <c r="N122" s="56" t="s">
        <v>82</v>
      </c>
      <c r="O122" s="56"/>
      <c r="P122" s="59"/>
      <c r="Q122" s="59"/>
      <c r="R122" s="59">
        <f t="shared" si="7"/>
        <v>366</v>
      </c>
      <c r="S122" s="58" t="s">
        <v>83</v>
      </c>
      <c r="T122" s="59"/>
      <c r="U122" s="59"/>
      <c r="V122" s="59"/>
    </row>
    <row r="123" spans="1:22" ht="42.75" x14ac:dyDescent="0.2">
      <c r="A123" s="56">
        <v>109</v>
      </c>
      <c r="B123" s="59">
        <v>33603</v>
      </c>
      <c r="C123" s="59" t="s">
        <v>101</v>
      </c>
      <c r="D123" s="59" t="s">
        <v>252</v>
      </c>
      <c r="E123" s="59" t="s">
        <v>77</v>
      </c>
      <c r="F123" s="59"/>
      <c r="G123" s="59" t="s">
        <v>78</v>
      </c>
      <c r="H123" s="72">
        <v>150000</v>
      </c>
      <c r="I123" s="59" t="s">
        <v>79</v>
      </c>
      <c r="J123" s="59">
        <v>70</v>
      </c>
      <c r="K123" s="59" t="s">
        <v>81</v>
      </c>
      <c r="L123" s="61">
        <f>M123/J123</f>
        <v>99.674142857142854</v>
      </c>
      <c r="M123" s="62">
        <v>6977.19</v>
      </c>
      <c r="N123" s="56" t="s">
        <v>82</v>
      </c>
      <c r="O123" s="56"/>
      <c r="P123" s="59"/>
      <c r="Q123" s="59"/>
      <c r="R123" s="59">
        <f t="shared" si="7"/>
        <v>70</v>
      </c>
      <c r="S123" s="58" t="s">
        <v>83</v>
      </c>
      <c r="T123" s="59"/>
      <c r="U123" s="59"/>
      <c r="V123" s="59"/>
    </row>
    <row r="124" spans="1:22" ht="42.75" x14ac:dyDescent="0.2">
      <c r="A124" s="56">
        <v>110</v>
      </c>
      <c r="B124" s="59">
        <v>33603</v>
      </c>
      <c r="C124" s="59" t="s">
        <v>101</v>
      </c>
      <c r="D124" s="59" t="s">
        <v>253</v>
      </c>
      <c r="E124" s="59" t="s">
        <v>77</v>
      </c>
      <c r="F124" s="59"/>
      <c r="G124" s="59" t="s">
        <v>78</v>
      </c>
      <c r="H124" s="72">
        <v>150000</v>
      </c>
      <c r="I124" s="59" t="s">
        <v>79</v>
      </c>
      <c r="J124" s="59">
        <v>9</v>
      </c>
      <c r="K124" s="59" t="s">
        <v>81</v>
      </c>
      <c r="L124" s="61">
        <f>M124/J124</f>
        <v>539.41333333333341</v>
      </c>
      <c r="M124" s="62">
        <v>4854.72</v>
      </c>
      <c r="N124" s="56" t="s">
        <v>82</v>
      </c>
      <c r="O124" s="56"/>
      <c r="P124" s="59"/>
      <c r="Q124" s="59"/>
      <c r="R124" s="59">
        <f t="shared" si="7"/>
        <v>9</v>
      </c>
      <c r="S124" s="58" t="s">
        <v>83</v>
      </c>
      <c r="T124" s="59"/>
      <c r="U124" s="59"/>
      <c r="V124" s="59"/>
    </row>
    <row r="125" spans="1:22" ht="42.75" x14ac:dyDescent="0.2">
      <c r="A125" s="56">
        <v>111</v>
      </c>
      <c r="B125" s="59">
        <v>33603</v>
      </c>
      <c r="C125" s="59" t="s">
        <v>101</v>
      </c>
      <c r="D125" s="59" t="s">
        <v>254</v>
      </c>
      <c r="E125" s="59" t="s">
        <v>77</v>
      </c>
      <c r="F125" s="59"/>
      <c r="G125" s="59" t="s">
        <v>78</v>
      </c>
      <c r="H125" s="72">
        <v>150000</v>
      </c>
      <c r="I125" s="59" t="s">
        <v>79</v>
      </c>
      <c r="J125" s="59">
        <v>9</v>
      </c>
      <c r="K125" s="59" t="s">
        <v>81</v>
      </c>
      <c r="L125" s="61">
        <f>M125/J125</f>
        <v>1888.9955555555555</v>
      </c>
      <c r="M125" s="62">
        <v>17000.96</v>
      </c>
      <c r="N125" s="56" t="s">
        <v>82</v>
      </c>
      <c r="O125" s="56"/>
      <c r="P125" s="59"/>
      <c r="Q125" s="59"/>
      <c r="R125" s="59">
        <f t="shared" si="7"/>
        <v>9</v>
      </c>
      <c r="S125" s="58" t="s">
        <v>83</v>
      </c>
      <c r="T125" s="59"/>
      <c r="U125" s="59"/>
      <c r="V125" s="59"/>
    </row>
    <row r="126" spans="1:22" ht="42.75" x14ac:dyDescent="0.2">
      <c r="A126" s="56">
        <v>112</v>
      </c>
      <c r="B126" s="59">
        <v>33701</v>
      </c>
      <c r="C126" s="59" t="s">
        <v>255</v>
      </c>
      <c r="D126" s="59" t="s">
        <v>256</v>
      </c>
      <c r="E126" s="59" t="s">
        <v>77</v>
      </c>
      <c r="F126" s="59"/>
      <c r="G126" s="59" t="s">
        <v>78</v>
      </c>
      <c r="H126" s="72">
        <v>100000</v>
      </c>
      <c r="I126" s="59" t="s">
        <v>79</v>
      </c>
      <c r="J126" s="59">
        <v>1</v>
      </c>
      <c r="K126" s="59" t="s">
        <v>86</v>
      </c>
      <c r="L126" s="61">
        <f>M126/J126</f>
        <v>90936</v>
      </c>
      <c r="M126" s="62">
        <v>90936</v>
      </c>
      <c r="N126" s="56" t="s">
        <v>82</v>
      </c>
      <c r="O126" s="56"/>
      <c r="P126" s="59"/>
      <c r="Q126" s="59"/>
      <c r="R126" s="59">
        <f t="shared" si="7"/>
        <v>1</v>
      </c>
      <c r="S126" s="58" t="s">
        <v>83</v>
      </c>
      <c r="T126" s="59"/>
      <c r="U126" s="59"/>
      <c r="V126" s="59"/>
    </row>
    <row r="127" spans="1:22" ht="42.75" x14ac:dyDescent="0.2">
      <c r="A127" s="56">
        <v>113</v>
      </c>
      <c r="B127" s="59">
        <v>33801</v>
      </c>
      <c r="C127" s="59" t="s">
        <v>170</v>
      </c>
      <c r="D127" s="59" t="s">
        <v>170</v>
      </c>
      <c r="E127" s="59" t="s">
        <v>77</v>
      </c>
      <c r="F127" s="59"/>
      <c r="G127" s="59" t="s">
        <v>78</v>
      </c>
      <c r="H127" s="72">
        <v>700000</v>
      </c>
      <c r="I127" s="59" t="s">
        <v>79</v>
      </c>
      <c r="J127" s="59">
        <v>1</v>
      </c>
      <c r="K127" s="59" t="s">
        <v>86</v>
      </c>
      <c r="L127" s="61">
        <v>248884.96</v>
      </c>
      <c r="M127" s="62">
        <v>248884.96</v>
      </c>
      <c r="N127" s="56" t="s">
        <v>82</v>
      </c>
      <c r="O127" s="56"/>
      <c r="P127" s="59"/>
      <c r="Q127" s="59"/>
      <c r="R127" s="59">
        <f t="shared" si="7"/>
        <v>1</v>
      </c>
      <c r="S127" s="58" t="s">
        <v>83</v>
      </c>
      <c r="T127" s="59"/>
      <c r="U127" s="59"/>
      <c r="V127" s="59"/>
    </row>
    <row r="128" spans="1:22" ht="42.75" x14ac:dyDescent="0.2">
      <c r="A128" s="56">
        <v>114</v>
      </c>
      <c r="B128" s="59">
        <v>34101</v>
      </c>
      <c r="C128" s="59" t="s">
        <v>91</v>
      </c>
      <c r="D128" s="59" t="s">
        <v>91</v>
      </c>
      <c r="E128" s="59" t="s">
        <v>77</v>
      </c>
      <c r="F128" s="59"/>
      <c r="G128" s="59" t="s">
        <v>78</v>
      </c>
      <c r="H128" s="72">
        <v>125000</v>
      </c>
      <c r="I128" s="59" t="s">
        <v>79</v>
      </c>
      <c r="J128" s="59">
        <v>1</v>
      </c>
      <c r="K128" s="59" t="s">
        <v>86</v>
      </c>
      <c r="L128" s="61">
        <f t="shared" si="2"/>
        <v>5146.47</v>
      </c>
      <c r="M128" s="62">
        <v>5146.47</v>
      </c>
      <c r="N128" s="56" t="s">
        <v>82</v>
      </c>
      <c r="O128" s="56"/>
      <c r="P128" s="59"/>
      <c r="Q128" s="59"/>
      <c r="R128" s="59">
        <f t="shared" si="7"/>
        <v>1</v>
      </c>
      <c r="S128" s="58" t="s">
        <v>83</v>
      </c>
      <c r="T128" s="59"/>
      <c r="U128" s="59"/>
      <c r="V128" s="59"/>
    </row>
    <row r="129" spans="1:22" ht="42.75" x14ac:dyDescent="0.2">
      <c r="A129" s="56">
        <v>115</v>
      </c>
      <c r="B129" s="59">
        <v>35101</v>
      </c>
      <c r="C129" s="59" t="s">
        <v>221</v>
      </c>
      <c r="D129" s="59" t="s">
        <v>268</v>
      </c>
      <c r="E129" s="59" t="s">
        <v>77</v>
      </c>
      <c r="F129" s="59"/>
      <c r="G129" s="59" t="s">
        <v>78</v>
      </c>
      <c r="H129" s="72">
        <v>135000</v>
      </c>
      <c r="I129" s="59" t="s">
        <v>79</v>
      </c>
      <c r="J129" s="59">
        <v>24</v>
      </c>
      <c r="K129" s="59" t="s">
        <v>222</v>
      </c>
      <c r="L129" s="61">
        <f>M129/J129</f>
        <v>6957.2833333333328</v>
      </c>
      <c r="M129" s="62">
        <v>166974.79999999999</v>
      </c>
      <c r="N129" s="56" t="s">
        <v>82</v>
      </c>
      <c r="O129" s="56"/>
      <c r="P129" s="59"/>
      <c r="Q129" s="59"/>
      <c r="R129" s="59">
        <f t="shared" si="7"/>
        <v>24</v>
      </c>
      <c r="S129" s="58" t="s">
        <v>83</v>
      </c>
      <c r="T129" s="59"/>
      <c r="U129" s="59"/>
      <c r="V129" s="59"/>
    </row>
    <row r="130" spans="1:22" ht="42.75" x14ac:dyDescent="0.2">
      <c r="A130" s="56">
        <v>116</v>
      </c>
      <c r="B130" s="59">
        <v>35201</v>
      </c>
      <c r="C130" s="59" t="s">
        <v>223</v>
      </c>
      <c r="D130" s="59" t="s">
        <v>224</v>
      </c>
      <c r="E130" s="59" t="s">
        <v>77</v>
      </c>
      <c r="F130" s="59"/>
      <c r="G130" s="59" t="s">
        <v>78</v>
      </c>
      <c r="H130" s="72">
        <v>50000</v>
      </c>
      <c r="I130" s="59" t="s">
        <v>79</v>
      </c>
      <c r="J130" s="59">
        <v>3</v>
      </c>
      <c r="K130" s="59" t="s">
        <v>86</v>
      </c>
      <c r="L130" s="61">
        <v>3240</v>
      </c>
      <c r="M130" s="62">
        <v>3240</v>
      </c>
      <c r="N130" s="56" t="s">
        <v>82</v>
      </c>
      <c r="O130" s="56"/>
      <c r="P130" s="59"/>
      <c r="Q130" s="59"/>
      <c r="R130" s="59">
        <f t="shared" si="7"/>
        <v>3</v>
      </c>
      <c r="S130" s="58" t="s">
        <v>83</v>
      </c>
      <c r="T130" s="59"/>
      <c r="U130" s="59"/>
      <c r="V130" s="59"/>
    </row>
    <row r="131" spans="1:22" ht="42.75" x14ac:dyDescent="0.2">
      <c r="A131" s="56">
        <v>117</v>
      </c>
      <c r="B131" s="59">
        <v>35201</v>
      </c>
      <c r="C131" s="59" t="s">
        <v>119</v>
      </c>
      <c r="D131" s="59" t="s">
        <v>269</v>
      </c>
      <c r="E131" s="59" t="s">
        <v>77</v>
      </c>
      <c r="F131" s="59"/>
      <c r="G131" s="59" t="s">
        <v>78</v>
      </c>
      <c r="H131" s="72">
        <v>50000</v>
      </c>
      <c r="I131" s="59" t="s">
        <v>79</v>
      </c>
      <c r="J131" s="59">
        <v>2</v>
      </c>
      <c r="K131" s="59" t="s">
        <v>86</v>
      </c>
      <c r="L131" s="61">
        <f>M131/J131</f>
        <v>3137.8</v>
      </c>
      <c r="M131" s="62">
        <v>6275.6</v>
      </c>
      <c r="N131" s="56" t="s">
        <v>82</v>
      </c>
      <c r="O131" s="56"/>
      <c r="P131" s="59"/>
      <c r="Q131" s="59"/>
      <c r="R131" s="59">
        <f t="shared" si="7"/>
        <v>2</v>
      </c>
      <c r="S131" s="58" t="s">
        <v>83</v>
      </c>
      <c r="T131" s="59"/>
      <c r="U131" s="59"/>
      <c r="V131" s="59"/>
    </row>
    <row r="132" spans="1:22" ht="42.75" x14ac:dyDescent="0.2">
      <c r="A132" s="56">
        <v>118</v>
      </c>
      <c r="B132" s="59">
        <v>35201</v>
      </c>
      <c r="C132" s="59" t="s">
        <v>119</v>
      </c>
      <c r="D132" s="59" t="s">
        <v>269</v>
      </c>
      <c r="E132" s="59" t="s">
        <v>77</v>
      </c>
      <c r="F132" s="59"/>
      <c r="G132" s="59" t="s">
        <v>78</v>
      </c>
      <c r="H132" s="72">
        <v>50000</v>
      </c>
      <c r="I132" s="59" t="s">
        <v>79</v>
      </c>
      <c r="J132" s="59">
        <v>1</v>
      </c>
      <c r="K132" s="59" t="s">
        <v>86</v>
      </c>
      <c r="L132" s="61">
        <f>M132/J132</f>
        <v>3480</v>
      </c>
      <c r="M132" s="62">
        <v>3480</v>
      </c>
      <c r="N132" s="56" t="s">
        <v>82</v>
      </c>
      <c r="O132" s="56"/>
      <c r="P132" s="59"/>
      <c r="Q132" s="59"/>
      <c r="R132" s="59">
        <f t="shared" si="7"/>
        <v>1</v>
      </c>
      <c r="S132" s="58" t="s">
        <v>83</v>
      </c>
      <c r="T132" s="59"/>
      <c r="U132" s="59"/>
      <c r="V132" s="59"/>
    </row>
    <row r="133" spans="1:22" ht="42.75" x14ac:dyDescent="0.2">
      <c r="A133" s="56">
        <v>119</v>
      </c>
      <c r="B133" s="59">
        <v>35501</v>
      </c>
      <c r="C133" s="59" t="s">
        <v>103</v>
      </c>
      <c r="D133" s="59" t="s">
        <v>220</v>
      </c>
      <c r="E133" s="59" t="s">
        <v>77</v>
      </c>
      <c r="F133" s="59"/>
      <c r="G133" s="59" t="s">
        <v>78</v>
      </c>
      <c r="H133" s="72">
        <v>25000</v>
      </c>
      <c r="I133" s="59" t="s">
        <v>79</v>
      </c>
      <c r="J133" s="59">
        <v>1</v>
      </c>
      <c r="K133" s="59" t="s">
        <v>86</v>
      </c>
      <c r="L133" s="61">
        <f>M133/J133</f>
        <v>40495</v>
      </c>
      <c r="M133" s="62">
        <v>40495</v>
      </c>
      <c r="N133" s="56" t="s">
        <v>82</v>
      </c>
      <c r="O133" s="56"/>
      <c r="P133" s="59"/>
      <c r="Q133" s="59"/>
      <c r="R133" s="59">
        <f t="shared" si="7"/>
        <v>1</v>
      </c>
      <c r="S133" s="58" t="s">
        <v>83</v>
      </c>
      <c r="T133" s="59"/>
      <c r="U133" s="59"/>
      <c r="V133" s="59"/>
    </row>
    <row r="134" spans="1:22" ht="42.75" x14ac:dyDescent="0.2">
      <c r="A134" s="56">
        <v>120</v>
      </c>
      <c r="B134" s="59">
        <v>35801</v>
      </c>
      <c r="C134" s="59" t="s">
        <v>151</v>
      </c>
      <c r="D134" s="59" t="s">
        <v>152</v>
      </c>
      <c r="E134" s="59" t="s">
        <v>77</v>
      </c>
      <c r="F134" s="59"/>
      <c r="G134" s="59" t="s">
        <v>78</v>
      </c>
      <c r="H134" s="72">
        <v>1210000</v>
      </c>
      <c r="I134" s="59" t="s">
        <v>79</v>
      </c>
      <c r="J134" s="59">
        <v>1</v>
      </c>
      <c r="K134" s="59" t="s">
        <v>86</v>
      </c>
      <c r="L134" s="61">
        <f>M134/J134</f>
        <v>476367.03</v>
      </c>
      <c r="M134" s="62">
        <v>476367.03</v>
      </c>
      <c r="N134" s="56" t="s">
        <v>82</v>
      </c>
      <c r="O134" s="56"/>
      <c r="P134" s="59"/>
      <c r="Q134" s="59"/>
      <c r="R134" s="59">
        <f t="shared" si="7"/>
        <v>1</v>
      </c>
      <c r="S134" s="58" t="s">
        <v>83</v>
      </c>
      <c r="T134" s="59"/>
      <c r="U134" s="59"/>
      <c r="V134" s="59"/>
    </row>
    <row r="135" spans="1:22" ht="42.75" x14ac:dyDescent="0.2">
      <c r="A135" s="56">
        <v>121</v>
      </c>
      <c r="B135" s="59">
        <v>35901</v>
      </c>
      <c r="C135" s="59" t="s">
        <v>104</v>
      </c>
      <c r="D135" s="59" t="s">
        <v>156</v>
      </c>
      <c r="E135" s="59" t="s">
        <v>77</v>
      </c>
      <c r="F135" s="59"/>
      <c r="G135" s="59" t="s">
        <v>78</v>
      </c>
      <c r="H135" s="72">
        <v>75000</v>
      </c>
      <c r="I135" s="59" t="s">
        <v>79</v>
      </c>
      <c r="J135" s="59">
        <v>1</v>
      </c>
      <c r="K135" s="59" t="s">
        <v>86</v>
      </c>
      <c r="L135" s="61">
        <f t="shared" ref="L135:L141" si="8">M135/J135</f>
        <v>19872</v>
      </c>
      <c r="M135" s="62">
        <v>19872</v>
      </c>
      <c r="N135" s="56" t="s">
        <v>82</v>
      </c>
      <c r="O135" s="56"/>
      <c r="P135" s="59"/>
      <c r="Q135" s="59"/>
      <c r="R135" s="59">
        <f t="shared" si="7"/>
        <v>1</v>
      </c>
      <c r="S135" s="58" t="s">
        <v>83</v>
      </c>
      <c r="T135" s="59"/>
      <c r="U135" s="59"/>
      <c r="V135" s="59"/>
    </row>
    <row r="136" spans="1:22" ht="42.75" x14ac:dyDescent="0.2">
      <c r="A136" s="56">
        <v>122</v>
      </c>
      <c r="B136" s="59">
        <v>37101</v>
      </c>
      <c r="C136" s="59" t="s">
        <v>105</v>
      </c>
      <c r="D136" s="59" t="s">
        <v>105</v>
      </c>
      <c r="E136" s="59" t="s">
        <v>77</v>
      </c>
      <c r="F136" s="59"/>
      <c r="G136" s="59" t="s">
        <v>78</v>
      </c>
      <c r="H136" s="72">
        <v>200000</v>
      </c>
      <c r="I136" s="59" t="s">
        <v>79</v>
      </c>
      <c r="J136" s="59">
        <v>1</v>
      </c>
      <c r="K136" s="59" t="s">
        <v>86</v>
      </c>
      <c r="L136" s="61">
        <f t="shared" si="8"/>
        <v>11349</v>
      </c>
      <c r="M136" s="62">
        <v>11349</v>
      </c>
      <c r="N136" s="56" t="s">
        <v>82</v>
      </c>
      <c r="O136" s="56"/>
      <c r="P136" s="59"/>
      <c r="Q136" s="59"/>
      <c r="R136" s="59">
        <f t="shared" si="7"/>
        <v>1</v>
      </c>
      <c r="S136" s="58" t="s">
        <v>83</v>
      </c>
      <c r="T136" s="59"/>
      <c r="U136" s="59"/>
      <c r="V136" s="59"/>
    </row>
    <row r="137" spans="1:22" ht="42.75" x14ac:dyDescent="0.2">
      <c r="A137" s="56">
        <v>123</v>
      </c>
      <c r="B137" s="59">
        <v>37202</v>
      </c>
      <c r="C137" s="59" t="s">
        <v>106</v>
      </c>
      <c r="D137" s="59" t="s">
        <v>106</v>
      </c>
      <c r="E137" s="59" t="s">
        <v>77</v>
      </c>
      <c r="F137" s="59"/>
      <c r="G137" s="59" t="s">
        <v>78</v>
      </c>
      <c r="H137" s="72">
        <v>30000</v>
      </c>
      <c r="I137" s="59" t="s">
        <v>79</v>
      </c>
      <c r="J137" s="59">
        <v>1</v>
      </c>
      <c r="K137" s="59" t="s">
        <v>86</v>
      </c>
      <c r="L137" s="61">
        <f t="shared" si="8"/>
        <v>1772.51</v>
      </c>
      <c r="M137" s="62">
        <v>1772.51</v>
      </c>
      <c r="N137" s="56" t="s">
        <v>82</v>
      </c>
      <c r="O137" s="56"/>
      <c r="P137" s="59"/>
      <c r="Q137" s="59"/>
      <c r="R137" s="59">
        <f t="shared" si="7"/>
        <v>1</v>
      </c>
      <c r="S137" s="58" t="s">
        <v>83</v>
      </c>
      <c r="T137" s="59"/>
      <c r="U137" s="59"/>
      <c r="V137" s="59"/>
    </row>
    <row r="138" spans="1:22" ht="42.75" x14ac:dyDescent="0.2">
      <c r="A138" s="56">
        <v>124</v>
      </c>
      <c r="B138" s="59">
        <v>37501</v>
      </c>
      <c r="C138" s="58" t="s">
        <v>107</v>
      </c>
      <c r="D138" s="59" t="s">
        <v>107</v>
      </c>
      <c r="E138" s="59" t="s">
        <v>77</v>
      </c>
      <c r="F138" s="59"/>
      <c r="G138" s="59" t="s">
        <v>78</v>
      </c>
      <c r="H138" s="72">
        <v>265000</v>
      </c>
      <c r="I138" s="59" t="s">
        <v>79</v>
      </c>
      <c r="J138" s="59">
        <v>1</v>
      </c>
      <c r="K138" s="59" t="s">
        <v>86</v>
      </c>
      <c r="L138" s="61">
        <f t="shared" si="8"/>
        <v>22628</v>
      </c>
      <c r="M138" s="62">
        <v>22628</v>
      </c>
      <c r="N138" s="56" t="s">
        <v>82</v>
      </c>
      <c r="O138" s="56"/>
      <c r="P138" s="59"/>
      <c r="Q138" s="59"/>
      <c r="R138" s="59">
        <f t="shared" si="7"/>
        <v>1</v>
      </c>
      <c r="S138" s="58" t="s">
        <v>83</v>
      </c>
      <c r="T138" s="59"/>
      <c r="U138" s="59"/>
      <c r="V138" s="59"/>
    </row>
    <row r="139" spans="1:22" ht="42.75" x14ac:dyDescent="0.2">
      <c r="A139" s="56">
        <v>125</v>
      </c>
      <c r="B139" s="59">
        <v>37502</v>
      </c>
      <c r="C139" s="58" t="s">
        <v>94</v>
      </c>
      <c r="D139" s="59" t="s">
        <v>94</v>
      </c>
      <c r="E139" s="59" t="s">
        <v>77</v>
      </c>
      <c r="F139" s="59"/>
      <c r="G139" s="59" t="s">
        <v>78</v>
      </c>
      <c r="H139" s="72">
        <v>100000</v>
      </c>
      <c r="I139" s="59" t="s">
        <v>79</v>
      </c>
      <c r="J139" s="59">
        <v>1</v>
      </c>
      <c r="K139" s="59" t="s">
        <v>86</v>
      </c>
      <c r="L139" s="61">
        <f t="shared" si="8"/>
        <v>2900</v>
      </c>
      <c r="M139" s="62">
        <v>2900</v>
      </c>
      <c r="N139" s="56" t="s">
        <v>82</v>
      </c>
      <c r="O139" s="56"/>
      <c r="P139" s="59"/>
      <c r="Q139" s="59"/>
      <c r="R139" s="59">
        <f t="shared" si="7"/>
        <v>1</v>
      </c>
      <c r="S139" s="58" t="s">
        <v>83</v>
      </c>
      <c r="T139" s="59"/>
      <c r="U139" s="59"/>
      <c r="V139" s="59"/>
    </row>
    <row r="140" spans="1:22" ht="42.75" x14ac:dyDescent="0.2">
      <c r="A140" s="56">
        <v>126</v>
      </c>
      <c r="B140" s="59">
        <v>37901</v>
      </c>
      <c r="C140" s="58" t="s">
        <v>95</v>
      </c>
      <c r="D140" s="59" t="s">
        <v>95</v>
      </c>
      <c r="E140" s="59" t="s">
        <v>77</v>
      </c>
      <c r="F140" s="59"/>
      <c r="G140" s="59" t="s">
        <v>78</v>
      </c>
      <c r="H140" s="63">
        <v>40180</v>
      </c>
      <c r="I140" s="59" t="s">
        <v>79</v>
      </c>
      <c r="J140" s="59">
        <v>1</v>
      </c>
      <c r="K140" s="59" t="s">
        <v>86</v>
      </c>
      <c r="L140" s="61">
        <f t="shared" si="8"/>
        <v>2348</v>
      </c>
      <c r="M140" s="62">
        <v>2348</v>
      </c>
      <c r="N140" s="56" t="s">
        <v>82</v>
      </c>
      <c r="O140" s="56"/>
      <c r="P140" s="59"/>
      <c r="Q140" s="59"/>
      <c r="R140" s="59">
        <f t="shared" si="7"/>
        <v>1</v>
      </c>
      <c r="S140" s="58" t="s">
        <v>83</v>
      </c>
      <c r="T140" s="59"/>
      <c r="U140" s="59"/>
      <c r="V140" s="59"/>
    </row>
    <row r="141" spans="1:22" ht="42.75" x14ac:dyDescent="0.2">
      <c r="A141" s="56">
        <v>127</v>
      </c>
      <c r="B141" s="59">
        <v>39801</v>
      </c>
      <c r="C141" s="58" t="s">
        <v>97</v>
      </c>
      <c r="D141" s="59" t="s">
        <v>97</v>
      </c>
      <c r="E141" s="59" t="s">
        <v>77</v>
      </c>
      <c r="F141" s="59"/>
      <c r="G141" s="59" t="s">
        <v>78</v>
      </c>
      <c r="H141" s="72">
        <v>3415550</v>
      </c>
      <c r="I141" s="59" t="s">
        <v>79</v>
      </c>
      <c r="J141" s="59">
        <v>1</v>
      </c>
      <c r="K141" s="59" t="s">
        <v>86</v>
      </c>
      <c r="L141" s="61">
        <f t="shared" si="8"/>
        <v>765401.64</v>
      </c>
      <c r="M141" s="62">
        <v>765401.64</v>
      </c>
      <c r="N141" s="56" t="s">
        <v>82</v>
      </c>
      <c r="O141" s="56"/>
      <c r="P141" s="59"/>
      <c r="Q141" s="59"/>
      <c r="R141" s="59">
        <f t="shared" si="7"/>
        <v>1</v>
      </c>
      <c r="S141" s="58" t="s">
        <v>83</v>
      </c>
      <c r="T141" s="59"/>
      <c r="U141" s="59"/>
      <c r="V141" s="59"/>
    </row>
    <row r="142" spans="1:22" ht="19.5" thickBot="1" x14ac:dyDescent="0.25">
      <c r="A142" s="29"/>
      <c r="B142" s="42"/>
      <c r="C142" s="31"/>
      <c r="D142" s="32"/>
      <c r="E142" s="32"/>
      <c r="F142" s="33"/>
      <c r="G142" s="33"/>
      <c r="H142" s="32"/>
      <c r="I142" s="32"/>
      <c r="J142" s="33"/>
      <c r="K142" s="33"/>
      <c r="L142" s="46"/>
      <c r="M142" s="65">
        <f>SUM(M15:M141)</f>
        <v>3211376.3675999991</v>
      </c>
      <c r="N142" s="30"/>
      <c r="O142" s="49"/>
      <c r="P142" s="49"/>
      <c r="Q142" s="49"/>
      <c r="R142" s="50"/>
      <c r="S142" s="51"/>
      <c r="T142" s="49"/>
      <c r="U142" s="49"/>
      <c r="V142" s="52"/>
    </row>
    <row r="143" spans="1:22" x14ac:dyDescent="0.2">
      <c r="A143" s="24"/>
      <c r="B143" s="43"/>
      <c r="C143" s="25"/>
      <c r="D143" s="24"/>
      <c r="E143" s="24"/>
      <c r="F143" s="24"/>
      <c r="G143" s="24"/>
      <c r="H143" s="24"/>
      <c r="I143" s="24"/>
      <c r="J143" s="24"/>
      <c r="K143" s="24"/>
      <c r="L143" s="36"/>
      <c r="M143" s="36"/>
      <c r="N143" s="24"/>
      <c r="O143" s="24"/>
      <c r="P143" s="48"/>
      <c r="Q143" s="48"/>
      <c r="R143" s="48"/>
      <c r="S143" s="48"/>
      <c r="T143" s="48"/>
      <c r="U143" s="48"/>
      <c r="V143" s="48"/>
    </row>
    <row r="144" spans="1:22" x14ac:dyDescent="0.2">
      <c r="A144" s="24"/>
      <c r="B144" s="43"/>
      <c r="C144" s="25"/>
      <c r="D144" s="24"/>
      <c r="E144" s="24"/>
      <c r="F144" s="24"/>
      <c r="G144" s="24"/>
      <c r="H144" s="24"/>
      <c r="I144" s="24"/>
      <c r="J144" s="24"/>
      <c r="K144" s="24"/>
      <c r="L144" s="36"/>
      <c r="M144" s="36"/>
      <c r="N144" s="36"/>
      <c r="O144" s="24"/>
      <c r="P144" s="48"/>
      <c r="Q144" s="48"/>
      <c r="R144" s="48"/>
      <c r="S144" s="48"/>
      <c r="T144" s="48"/>
      <c r="U144" s="48"/>
      <c r="V144" s="48"/>
    </row>
    <row r="145" spans="1:22" ht="15" x14ac:dyDescent="0.25">
      <c r="A145" s="24"/>
      <c r="B145" s="43"/>
      <c r="C145" s="25"/>
      <c r="D145" s="24"/>
      <c r="E145" s="24"/>
      <c r="F145" s="24"/>
      <c r="G145" s="24"/>
      <c r="H145" s="24"/>
      <c r="I145" s="24"/>
      <c r="J145" s="24"/>
      <c r="K145" s="24"/>
      <c r="L145" s="36"/>
      <c r="M145" s="89"/>
      <c r="N145" s="88"/>
      <c r="O145" s="24"/>
      <c r="P145" s="48"/>
      <c r="Q145" s="48"/>
      <c r="R145" s="48"/>
      <c r="S145" s="48"/>
      <c r="T145" s="48"/>
      <c r="U145" s="48"/>
      <c r="V145" s="48"/>
    </row>
    <row r="146" spans="1:22" x14ac:dyDescent="0.2">
      <c r="A146" s="24"/>
      <c r="B146" s="43"/>
      <c r="C146" s="25"/>
      <c r="D146" s="24"/>
      <c r="E146" s="24"/>
      <c r="F146" s="24"/>
      <c r="G146" s="24"/>
      <c r="H146" s="24"/>
      <c r="I146" s="24"/>
      <c r="J146" s="24"/>
      <c r="K146" s="24"/>
      <c r="L146" s="36"/>
      <c r="M146" s="36"/>
      <c r="N146" s="88"/>
      <c r="O146" s="24"/>
      <c r="P146" s="48"/>
      <c r="Q146" s="48"/>
      <c r="R146" s="48"/>
      <c r="S146" s="48"/>
      <c r="T146" s="48"/>
      <c r="U146" s="48"/>
      <c r="V146" s="48"/>
    </row>
    <row r="147" spans="1:22" x14ac:dyDescent="0.2">
      <c r="A147" s="24"/>
      <c r="B147" s="35"/>
      <c r="C147" s="24"/>
      <c r="D147" s="24"/>
      <c r="E147" s="24"/>
      <c r="F147" s="24"/>
      <c r="G147" s="24"/>
      <c r="H147" s="24"/>
      <c r="I147" s="24"/>
      <c r="J147" s="24"/>
      <c r="K147" s="24"/>
      <c r="L147" s="36"/>
      <c r="M147" s="36"/>
      <c r="N147" s="24"/>
      <c r="O147" s="25"/>
      <c r="P147" s="53"/>
      <c r="Q147" s="53"/>
      <c r="R147" s="53"/>
      <c r="S147" s="48"/>
      <c r="T147" s="48"/>
      <c r="U147" s="48"/>
      <c r="V147" s="48"/>
    </row>
    <row r="148" spans="1:22" x14ac:dyDescent="0.2">
      <c r="A148" s="99" t="s">
        <v>65</v>
      </c>
      <c r="B148" s="99"/>
      <c r="C148" s="24"/>
      <c r="D148" s="24"/>
      <c r="E148" s="24"/>
      <c r="F148" s="24"/>
      <c r="G148" s="24"/>
      <c r="H148" s="24"/>
      <c r="I148" s="24"/>
      <c r="J148" s="24"/>
      <c r="K148" s="24"/>
      <c r="L148" s="36"/>
      <c r="M148" s="100"/>
      <c r="N148" s="99"/>
      <c r="O148" s="24"/>
      <c r="P148" s="101" t="s">
        <v>66</v>
      </c>
      <c r="Q148" s="101"/>
      <c r="R148" s="48"/>
      <c r="S148" s="48"/>
      <c r="T148" s="101"/>
      <c r="U148" s="101"/>
      <c r="V148" s="48"/>
    </row>
    <row r="149" spans="1:22" x14ac:dyDescent="0.2">
      <c r="A149" s="28"/>
      <c r="B149" s="44"/>
      <c r="C149" s="24"/>
      <c r="D149" s="24"/>
      <c r="E149" s="24"/>
      <c r="F149" s="24"/>
      <c r="G149" s="24"/>
      <c r="H149" s="24"/>
      <c r="I149" s="24"/>
      <c r="J149" s="24"/>
      <c r="K149" s="24"/>
      <c r="L149" s="36"/>
      <c r="M149" s="37"/>
      <c r="N149" s="28"/>
      <c r="O149" s="24"/>
      <c r="P149" s="54"/>
      <c r="Q149" s="54"/>
      <c r="R149" s="48"/>
      <c r="S149" s="48"/>
      <c r="T149" s="54"/>
      <c r="U149" s="54"/>
      <c r="V149" s="48"/>
    </row>
    <row r="150" spans="1:22" x14ac:dyDescent="0.2">
      <c r="A150" s="28"/>
      <c r="B150" s="44"/>
      <c r="C150" s="24"/>
      <c r="D150" s="24"/>
      <c r="E150" s="24"/>
      <c r="F150" s="24"/>
      <c r="G150" s="24"/>
      <c r="H150" s="24"/>
      <c r="I150" s="24"/>
      <c r="J150" s="24"/>
      <c r="K150" s="24"/>
      <c r="L150" s="36"/>
      <c r="M150" s="37"/>
      <c r="N150" s="37"/>
      <c r="O150" s="24"/>
      <c r="P150" s="54"/>
      <c r="Q150" s="54"/>
      <c r="R150" s="48"/>
      <c r="S150" s="48"/>
      <c r="T150" s="54"/>
      <c r="U150" s="54"/>
      <c r="V150" s="48"/>
    </row>
    <row r="151" spans="1:22" x14ac:dyDescent="0.2">
      <c r="A151" s="24"/>
      <c r="B151" s="35"/>
      <c r="C151" s="24"/>
      <c r="D151" s="24"/>
      <c r="E151" s="24"/>
      <c r="F151" s="24"/>
      <c r="G151" s="24"/>
      <c r="H151" s="24"/>
      <c r="I151" s="24"/>
      <c r="J151" s="24"/>
      <c r="K151" s="24"/>
      <c r="L151" s="36"/>
      <c r="M151" s="36"/>
      <c r="N151" s="24"/>
      <c r="O151" s="24"/>
      <c r="P151" s="48"/>
      <c r="Q151" s="48"/>
      <c r="R151" s="48"/>
      <c r="S151" s="48"/>
      <c r="T151" s="48"/>
      <c r="U151" s="48"/>
      <c r="V151" s="48"/>
    </row>
    <row r="152" spans="1:22" x14ac:dyDescent="0.2">
      <c r="A152" s="24"/>
      <c r="B152" s="35"/>
      <c r="C152" s="24"/>
      <c r="D152" s="24"/>
      <c r="E152" s="24"/>
      <c r="F152" s="24"/>
      <c r="G152" s="24"/>
      <c r="H152" s="24"/>
      <c r="I152" s="24"/>
      <c r="J152" s="24"/>
      <c r="K152" s="24"/>
      <c r="L152" s="36"/>
      <c r="M152" s="36"/>
      <c r="N152" s="24"/>
      <c r="O152" s="24"/>
      <c r="P152" s="48"/>
      <c r="Q152" s="48"/>
      <c r="R152" s="48"/>
      <c r="S152" s="48"/>
      <c r="T152" s="48"/>
      <c r="U152" s="48"/>
      <c r="V152" s="48"/>
    </row>
    <row r="153" spans="1:22" ht="12.75" customHeight="1" x14ac:dyDescent="0.2">
      <c r="A153" s="102"/>
      <c r="B153" s="102"/>
      <c r="C153" s="28"/>
      <c r="D153" s="28"/>
      <c r="E153" s="28"/>
      <c r="F153" s="28"/>
      <c r="G153" s="28"/>
      <c r="H153" s="28"/>
      <c r="I153" s="28"/>
      <c r="J153" s="28"/>
      <c r="K153" s="24"/>
      <c r="L153" s="36"/>
      <c r="M153" s="36"/>
      <c r="N153" s="24"/>
      <c r="O153" s="24"/>
      <c r="P153" s="104"/>
      <c r="Q153" s="104"/>
      <c r="R153" s="104"/>
      <c r="S153" s="48"/>
      <c r="T153" s="98"/>
      <c r="U153" s="98"/>
      <c r="V153" s="98"/>
    </row>
    <row r="154" spans="1:22" ht="50.25" customHeight="1" x14ac:dyDescent="0.2">
      <c r="A154" s="103"/>
      <c r="B154" s="103"/>
      <c r="C154" s="34"/>
      <c r="D154" s="34"/>
      <c r="E154" s="34"/>
      <c r="F154" s="34"/>
      <c r="G154" s="34"/>
      <c r="H154" s="34"/>
      <c r="I154" s="34"/>
      <c r="J154" s="34"/>
      <c r="K154" s="24"/>
      <c r="L154" s="36"/>
      <c r="M154" s="36"/>
      <c r="N154" s="24"/>
      <c r="O154" s="24"/>
      <c r="P154" s="104"/>
      <c r="Q154" s="104"/>
      <c r="R154" s="104"/>
      <c r="S154" s="48"/>
      <c r="T154" s="98"/>
      <c r="U154" s="98"/>
      <c r="V154" s="98"/>
    </row>
    <row r="155" spans="1:22" ht="12.75" customHeight="1" x14ac:dyDescent="0.2">
      <c r="A155" s="34"/>
      <c r="B155" s="45"/>
      <c r="C155" s="34"/>
      <c r="D155" s="34"/>
      <c r="E155" s="34"/>
      <c r="F155" s="34"/>
      <c r="G155" s="34"/>
      <c r="H155" s="34"/>
      <c r="I155" s="34"/>
      <c r="J155" s="34"/>
      <c r="K155" s="24"/>
      <c r="L155" s="36"/>
      <c r="M155" s="36"/>
      <c r="N155" s="24"/>
      <c r="O155" s="24"/>
      <c r="P155" s="104"/>
      <c r="Q155" s="104"/>
      <c r="R155" s="104"/>
      <c r="S155" s="48"/>
      <c r="T155" s="98"/>
      <c r="U155" s="98"/>
      <c r="V155" s="98"/>
    </row>
    <row r="156" spans="1:22" x14ac:dyDescent="0.2">
      <c r="A156" s="105"/>
      <c r="B156" s="105"/>
      <c r="C156" s="105"/>
      <c r="D156" s="105"/>
      <c r="E156" s="105"/>
      <c r="F156" s="105"/>
      <c r="G156" s="105"/>
      <c r="H156" s="105"/>
      <c r="I156" s="105"/>
      <c r="J156" s="105"/>
      <c r="K156" s="24"/>
      <c r="L156" s="36"/>
      <c r="M156" s="36"/>
      <c r="N156" s="24"/>
      <c r="O156" s="24"/>
      <c r="P156" s="98"/>
      <c r="Q156" s="98"/>
      <c r="R156" s="98"/>
      <c r="S156" s="48"/>
      <c r="T156" s="98"/>
      <c r="U156" s="98"/>
      <c r="V156" s="98"/>
    </row>
  </sheetData>
  <mergeCells count="45">
    <mergeCell ref="T156:V156"/>
    <mergeCell ref="A148:B148"/>
    <mergeCell ref="M148:N148"/>
    <mergeCell ref="T148:U148"/>
    <mergeCell ref="T153:V153"/>
    <mergeCell ref="T154:V154"/>
    <mergeCell ref="T155:V155"/>
    <mergeCell ref="A153:B153"/>
    <mergeCell ref="A154:B154"/>
    <mergeCell ref="P148:Q148"/>
    <mergeCell ref="P153:R153"/>
    <mergeCell ref="P156:R156"/>
    <mergeCell ref="P154:R155"/>
    <mergeCell ref="A156:J156"/>
    <mergeCell ref="O11:R12"/>
    <mergeCell ref="S11:U12"/>
    <mergeCell ref="V11:V14"/>
    <mergeCell ref="O13:O14"/>
    <mergeCell ref="P13:P14"/>
    <mergeCell ref="Q13:Q14"/>
    <mergeCell ref="R13:R14"/>
    <mergeCell ref="S13:S14"/>
    <mergeCell ref="T13:T14"/>
    <mergeCell ref="U13:U14"/>
    <mergeCell ref="A1:V1"/>
    <mergeCell ref="A2:V2"/>
    <mergeCell ref="A3:V3"/>
    <mergeCell ref="A4:V4"/>
    <mergeCell ref="A6:V6"/>
    <mergeCell ref="D7:R7"/>
    <mergeCell ref="A8:V8"/>
    <mergeCell ref="A11:A14"/>
    <mergeCell ref="B11:B14"/>
    <mergeCell ref="C11:C14"/>
    <mergeCell ref="D11:D14"/>
    <mergeCell ref="E11:E14"/>
    <mergeCell ref="F11:F14"/>
    <mergeCell ref="G11:G14"/>
    <mergeCell ref="H11:H14"/>
    <mergeCell ref="I11:I14"/>
    <mergeCell ref="J11:J14"/>
    <mergeCell ref="K11:K14"/>
    <mergeCell ref="L11:L14"/>
    <mergeCell ref="M11:M14"/>
    <mergeCell ref="N11:N14"/>
  </mergeCells>
  <phoneticPr fontId="15" type="noConversion"/>
  <pageMargins left="0.7" right="0.7" top="0.75" bottom="0.75" header="0.3" footer="0.3"/>
  <pageSetup scale="2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view="pageBreakPreview" topLeftCell="A73" zoomScaleNormal="100" zoomScaleSheetLayoutView="100" workbookViewId="0">
      <selection activeCell="C77" sqref="C77"/>
    </sheetView>
  </sheetViews>
  <sheetFormatPr baseColWidth="10" defaultColWidth="11.28515625" defaultRowHeight="12.75" x14ac:dyDescent="0.2"/>
  <cols>
    <col min="1" max="1" width="15.140625" style="66" customWidth="1"/>
    <col min="2" max="2" width="35.28515625" style="66" customWidth="1"/>
    <col min="3" max="3" width="14.85546875" style="66" bestFit="1" customWidth="1"/>
    <col min="4" max="15" width="13.85546875" style="66" bestFit="1" customWidth="1"/>
    <col min="16" max="16384" width="11.28515625" style="66"/>
  </cols>
  <sheetData>
    <row r="1" spans="1:15" s="85" customFormat="1" ht="19.5" customHeight="1" x14ac:dyDescent="0.25">
      <c r="B1" s="106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</row>
    <row r="2" spans="1:15" s="85" customFormat="1" ht="18" x14ac:dyDescent="0.25"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1:15" s="85" customFormat="1" ht="18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5" s="85" customFormat="1" ht="18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</row>
    <row r="5" spans="1:15" s="85" customFormat="1" ht="14.25" customHeight="1" x14ac:dyDescent="0.25"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</row>
    <row r="6" spans="1:15" s="85" customFormat="1" ht="18" x14ac:dyDescent="0.25">
      <c r="B6" s="107" t="s">
        <v>75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15" s="85" customFormat="1" ht="9" customHeight="1" x14ac:dyDescent="0.25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</row>
    <row r="8" spans="1:15" s="85" customFormat="1" ht="12.75" customHeight="1" thickBot="1" x14ac:dyDescent="0.3"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</row>
    <row r="9" spans="1:15" s="80" customFormat="1" ht="33" customHeight="1" thickTop="1" thickBot="1" x14ac:dyDescent="0.3">
      <c r="A9" s="84" t="s">
        <v>52</v>
      </c>
      <c r="B9" s="83" t="s">
        <v>1</v>
      </c>
      <c r="C9" s="82" t="s">
        <v>2</v>
      </c>
      <c r="D9" s="82" t="s">
        <v>3</v>
      </c>
      <c r="E9" s="82" t="s">
        <v>4</v>
      </c>
      <c r="F9" s="82" t="s">
        <v>5</v>
      </c>
      <c r="G9" s="82" t="s">
        <v>6</v>
      </c>
      <c r="H9" s="82" t="s">
        <v>7</v>
      </c>
      <c r="I9" s="82" t="s">
        <v>8</v>
      </c>
      <c r="J9" s="82" t="s">
        <v>9</v>
      </c>
      <c r="K9" s="82" t="s">
        <v>10</v>
      </c>
      <c r="L9" s="82" t="s">
        <v>11</v>
      </c>
      <c r="M9" s="82" t="s">
        <v>12</v>
      </c>
      <c r="N9" s="82" t="s">
        <v>13</v>
      </c>
      <c r="O9" s="81" t="s">
        <v>14</v>
      </c>
    </row>
    <row r="10" spans="1:15" ht="30" customHeight="1" thickTop="1" x14ac:dyDescent="0.2">
      <c r="A10" s="79">
        <v>2000</v>
      </c>
      <c r="B10" s="76" t="s">
        <v>15</v>
      </c>
      <c r="C10" s="75">
        <f>SUM(C11:C38)</f>
        <v>2027584</v>
      </c>
      <c r="D10" s="75">
        <f>C10/12</f>
        <v>168965.33333333334</v>
      </c>
      <c r="E10" s="75">
        <f t="shared" ref="E10:O10" si="0">D10</f>
        <v>168965.33333333334</v>
      </c>
      <c r="F10" s="75">
        <f t="shared" si="0"/>
        <v>168965.33333333334</v>
      </c>
      <c r="G10" s="75">
        <f t="shared" si="0"/>
        <v>168965.33333333334</v>
      </c>
      <c r="H10" s="75">
        <f t="shared" si="0"/>
        <v>168965.33333333334</v>
      </c>
      <c r="I10" s="75">
        <f t="shared" si="0"/>
        <v>168965.33333333334</v>
      </c>
      <c r="J10" s="75">
        <f t="shared" si="0"/>
        <v>168965.33333333334</v>
      </c>
      <c r="K10" s="75">
        <f t="shared" si="0"/>
        <v>168965.33333333334</v>
      </c>
      <c r="L10" s="75">
        <f t="shared" si="0"/>
        <v>168965.33333333334</v>
      </c>
      <c r="M10" s="75">
        <f t="shared" si="0"/>
        <v>168965.33333333334</v>
      </c>
      <c r="N10" s="75">
        <f t="shared" si="0"/>
        <v>168965.33333333334</v>
      </c>
      <c r="O10" s="75">
        <f t="shared" si="0"/>
        <v>168965.33333333334</v>
      </c>
    </row>
    <row r="11" spans="1:15" ht="30" customHeight="1" x14ac:dyDescent="0.2">
      <c r="A11" s="74">
        <v>21101</v>
      </c>
      <c r="B11" s="73" t="s">
        <v>68</v>
      </c>
      <c r="C11" s="72">
        <v>180000</v>
      </c>
      <c r="D11" s="72">
        <f>C11/12</f>
        <v>15000</v>
      </c>
      <c r="E11" s="72">
        <f t="shared" ref="E11:O11" si="1">D11</f>
        <v>15000</v>
      </c>
      <c r="F11" s="72">
        <f t="shared" si="1"/>
        <v>15000</v>
      </c>
      <c r="G11" s="72">
        <f t="shared" si="1"/>
        <v>15000</v>
      </c>
      <c r="H11" s="72">
        <f t="shared" si="1"/>
        <v>15000</v>
      </c>
      <c r="I11" s="72">
        <f t="shared" si="1"/>
        <v>15000</v>
      </c>
      <c r="J11" s="72">
        <f t="shared" si="1"/>
        <v>15000</v>
      </c>
      <c r="K11" s="72">
        <f t="shared" si="1"/>
        <v>15000</v>
      </c>
      <c r="L11" s="72">
        <f t="shared" si="1"/>
        <v>15000</v>
      </c>
      <c r="M11" s="72">
        <f t="shared" si="1"/>
        <v>15000</v>
      </c>
      <c r="N11" s="72">
        <f t="shared" si="1"/>
        <v>15000</v>
      </c>
      <c r="O11" s="72">
        <f t="shared" si="1"/>
        <v>15000</v>
      </c>
    </row>
    <row r="12" spans="1:15" ht="30" customHeight="1" x14ac:dyDescent="0.2">
      <c r="A12" s="74">
        <v>21201</v>
      </c>
      <c r="B12" s="73" t="s">
        <v>147</v>
      </c>
      <c r="C12" s="72">
        <v>10000</v>
      </c>
      <c r="D12" s="72">
        <v>833.33299999999997</v>
      </c>
      <c r="E12" s="72">
        <v>833.33299999999997</v>
      </c>
      <c r="F12" s="72">
        <v>833.33299999999997</v>
      </c>
      <c r="G12" s="72">
        <v>833.33299999999997</v>
      </c>
      <c r="H12" s="72">
        <v>833.33299999999997</v>
      </c>
      <c r="I12" s="72">
        <v>833.33299999999997</v>
      </c>
      <c r="J12" s="72">
        <v>833.33299999999997</v>
      </c>
      <c r="K12" s="72">
        <v>833.33299999999997</v>
      </c>
      <c r="L12" s="72">
        <v>833.33299999999997</v>
      </c>
      <c r="M12" s="72">
        <v>833.33299999999997</v>
      </c>
      <c r="N12" s="72">
        <v>833.33299999999997</v>
      </c>
      <c r="O12" s="72">
        <v>833.33299999999997</v>
      </c>
    </row>
    <row r="13" spans="1:15" ht="44.85" customHeight="1" x14ac:dyDescent="0.2">
      <c r="A13" s="74">
        <v>21401</v>
      </c>
      <c r="B13" s="73" t="s">
        <v>67</v>
      </c>
      <c r="C13" s="72">
        <v>17500</v>
      </c>
      <c r="D13" s="72">
        <f t="shared" ref="D13:D57" si="2">C13/12</f>
        <v>1458.3333333333333</v>
      </c>
      <c r="E13" s="72">
        <f t="shared" ref="E13:O13" si="3">D13</f>
        <v>1458.3333333333333</v>
      </c>
      <c r="F13" s="72">
        <f t="shared" si="3"/>
        <v>1458.3333333333333</v>
      </c>
      <c r="G13" s="72">
        <f t="shared" si="3"/>
        <v>1458.3333333333333</v>
      </c>
      <c r="H13" s="72">
        <f t="shared" si="3"/>
        <v>1458.3333333333333</v>
      </c>
      <c r="I13" s="72">
        <f t="shared" si="3"/>
        <v>1458.3333333333333</v>
      </c>
      <c r="J13" s="72">
        <f t="shared" si="3"/>
        <v>1458.3333333333333</v>
      </c>
      <c r="K13" s="72">
        <f t="shared" si="3"/>
        <v>1458.3333333333333</v>
      </c>
      <c r="L13" s="72">
        <f t="shared" si="3"/>
        <v>1458.3333333333333</v>
      </c>
      <c r="M13" s="72">
        <f t="shared" si="3"/>
        <v>1458.3333333333333</v>
      </c>
      <c r="N13" s="72">
        <f t="shared" si="3"/>
        <v>1458.3333333333333</v>
      </c>
      <c r="O13" s="72">
        <f t="shared" si="3"/>
        <v>1458.3333333333333</v>
      </c>
    </row>
    <row r="14" spans="1:15" ht="30" customHeight="1" x14ac:dyDescent="0.2">
      <c r="A14" s="74">
        <v>21601</v>
      </c>
      <c r="B14" s="73" t="s">
        <v>47</v>
      </c>
      <c r="C14" s="72">
        <v>180000</v>
      </c>
      <c r="D14" s="72">
        <f t="shared" si="2"/>
        <v>15000</v>
      </c>
      <c r="E14" s="72">
        <f t="shared" ref="E14:O14" si="4">D14</f>
        <v>15000</v>
      </c>
      <c r="F14" s="72">
        <f t="shared" si="4"/>
        <v>15000</v>
      </c>
      <c r="G14" s="72">
        <f t="shared" si="4"/>
        <v>15000</v>
      </c>
      <c r="H14" s="72">
        <f t="shared" si="4"/>
        <v>15000</v>
      </c>
      <c r="I14" s="72">
        <f t="shared" si="4"/>
        <v>15000</v>
      </c>
      <c r="J14" s="72">
        <f t="shared" si="4"/>
        <v>15000</v>
      </c>
      <c r="K14" s="72">
        <f t="shared" si="4"/>
        <v>15000</v>
      </c>
      <c r="L14" s="72">
        <f t="shared" si="4"/>
        <v>15000</v>
      </c>
      <c r="M14" s="72">
        <f t="shared" si="4"/>
        <v>15000</v>
      </c>
      <c r="N14" s="72">
        <f t="shared" si="4"/>
        <v>15000</v>
      </c>
      <c r="O14" s="72">
        <f t="shared" si="4"/>
        <v>15000</v>
      </c>
    </row>
    <row r="15" spans="1:15" ht="30" customHeight="1" x14ac:dyDescent="0.2">
      <c r="A15" s="74">
        <v>21701</v>
      </c>
      <c r="B15" s="73" t="s">
        <v>146</v>
      </c>
      <c r="C15" s="72">
        <v>65000</v>
      </c>
      <c r="D15" s="72">
        <f t="shared" si="2"/>
        <v>5416.666666666667</v>
      </c>
      <c r="E15" s="72">
        <f t="shared" ref="E15:O15" si="5">D15</f>
        <v>5416.666666666667</v>
      </c>
      <c r="F15" s="72">
        <f t="shared" si="5"/>
        <v>5416.666666666667</v>
      </c>
      <c r="G15" s="72">
        <f t="shared" si="5"/>
        <v>5416.666666666667</v>
      </c>
      <c r="H15" s="72">
        <f t="shared" si="5"/>
        <v>5416.666666666667</v>
      </c>
      <c r="I15" s="72">
        <f t="shared" si="5"/>
        <v>5416.666666666667</v>
      </c>
      <c r="J15" s="72">
        <f t="shared" si="5"/>
        <v>5416.666666666667</v>
      </c>
      <c r="K15" s="72">
        <f t="shared" si="5"/>
        <v>5416.666666666667</v>
      </c>
      <c r="L15" s="72">
        <f t="shared" si="5"/>
        <v>5416.666666666667</v>
      </c>
      <c r="M15" s="72">
        <f t="shared" si="5"/>
        <v>5416.666666666667</v>
      </c>
      <c r="N15" s="72">
        <f t="shared" si="5"/>
        <v>5416.666666666667</v>
      </c>
      <c r="O15" s="72">
        <f t="shared" si="5"/>
        <v>5416.666666666667</v>
      </c>
    </row>
    <row r="16" spans="1:15" ht="30" customHeight="1" x14ac:dyDescent="0.2">
      <c r="A16" s="74">
        <v>21702</v>
      </c>
      <c r="B16" s="73" t="s">
        <v>145</v>
      </c>
      <c r="C16" s="72">
        <v>210000</v>
      </c>
      <c r="D16" s="72">
        <f t="shared" si="2"/>
        <v>17500</v>
      </c>
      <c r="E16" s="72">
        <f t="shared" ref="E16:O16" si="6">D16</f>
        <v>17500</v>
      </c>
      <c r="F16" s="72">
        <f t="shared" si="6"/>
        <v>17500</v>
      </c>
      <c r="G16" s="72">
        <f t="shared" si="6"/>
        <v>17500</v>
      </c>
      <c r="H16" s="72">
        <f t="shared" si="6"/>
        <v>17500</v>
      </c>
      <c r="I16" s="72">
        <f t="shared" si="6"/>
        <v>17500</v>
      </c>
      <c r="J16" s="72">
        <f t="shared" si="6"/>
        <v>17500</v>
      </c>
      <c r="K16" s="72">
        <f t="shared" si="6"/>
        <v>17500</v>
      </c>
      <c r="L16" s="72">
        <f t="shared" si="6"/>
        <v>17500</v>
      </c>
      <c r="M16" s="72">
        <f t="shared" si="6"/>
        <v>17500</v>
      </c>
      <c r="N16" s="72">
        <f t="shared" si="6"/>
        <v>17500</v>
      </c>
      <c r="O16" s="72">
        <f t="shared" si="6"/>
        <v>17500</v>
      </c>
    </row>
    <row r="17" spans="1:15" ht="30" customHeight="1" x14ac:dyDescent="0.2">
      <c r="A17" s="74">
        <v>22101</v>
      </c>
      <c r="B17" s="73" t="s">
        <v>69</v>
      </c>
      <c r="C17" s="72">
        <v>85000</v>
      </c>
      <c r="D17" s="72">
        <f t="shared" si="2"/>
        <v>7083.333333333333</v>
      </c>
      <c r="E17" s="72">
        <f t="shared" ref="E17:O17" si="7">D17</f>
        <v>7083.333333333333</v>
      </c>
      <c r="F17" s="72">
        <f t="shared" si="7"/>
        <v>7083.333333333333</v>
      </c>
      <c r="G17" s="72">
        <f t="shared" si="7"/>
        <v>7083.333333333333</v>
      </c>
      <c r="H17" s="72">
        <f t="shared" si="7"/>
        <v>7083.333333333333</v>
      </c>
      <c r="I17" s="72">
        <f t="shared" si="7"/>
        <v>7083.333333333333</v>
      </c>
      <c r="J17" s="72">
        <f t="shared" si="7"/>
        <v>7083.333333333333</v>
      </c>
      <c r="K17" s="72">
        <f t="shared" si="7"/>
        <v>7083.333333333333</v>
      </c>
      <c r="L17" s="72">
        <f t="shared" si="7"/>
        <v>7083.333333333333</v>
      </c>
      <c r="M17" s="72">
        <f t="shared" si="7"/>
        <v>7083.333333333333</v>
      </c>
      <c r="N17" s="72">
        <f t="shared" si="7"/>
        <v>7083.333333333333</v>
      </c>
      <c r="O17" s="72">
        <f t="shared" si="7"/>
        <v>7083.333333333333</v>
      </c>
    </row>
    <row r="18" spans="1:15" ht="30" customHeight="1" x14ac:dyDescent="0.2">
      <c r="A18" s="74">
        <v>22106</v>
      </c>
      <c r="B18" s="73" t="s">
        <v>53</v>
      </c>
      <c r="C18" s="72">
        <v>35000</v>
      </c>
      <c r="D18" s="72">
        <f t="shared" si="2"/>
        <v>2916.6666666666665</v>
      </c>
      <c r="E18" s="72">
        <f t="shared" ref="E18:O18" si="8">D18</f>
        <v>2916.6666666666665</v>
      </c>
      <c r="F18" s="72">
        <f t="shared" si="8"/>
        <v>2916.6666666666665</v>
      </c>
      <c r="G18" s="72">
        <f t="shared" si="8"/>
        <v>2916.6666666666665</v>
      </c>
      <c r="H18" s="72">
        <f t="shared" si="8"/>
        <v>2916.6666666666665</v>
      </c>
      <c r="I18" s="72">
        <f t="shared" si="8"/>
        <v>2916.6666666666665</v>
      </c>
      <c r="J18" s="72">
        <f t="shared" si="8"/>
        <v>2916.6666666666665</v>
      </c>
      <c r="K18" s="72">
        <f t="shared" si="8"/>
        <v>2916.6666666666665</v>
      </c>
      <c r="L18" s="72">
        <f t="shared" si="8"/>
        <v>2916.6666666666665</v>
      </c>
      <c r="M18" s="72">
        <f t="shared" si="8"/>
        <v>2916.6666666666665</v>
      </c>
      <c r="N18" s="72">
        <f t="shared" si="8"/>
        <v>2916.6666666666665</v>
      </c>
      <c r="O18" s="72">
        <f t="shared" si="8"/>
        <v>2916.6666666666665</v>
      </c>
    </row>
    <row r="19" spans="1:15" ht="30" customHeight="1" x14ac:dyDescent="0.2">
      <c r="A19" s="74">
        <v>22301</v>
      </c>
      <c r="B19" s="73" t="s">
        <v>70</v>
      </c>
      <c r="C19" s="72">
        <v>15000</v>
      </c>
      <c r="D19" s="72">
        <f t="shared" si="2"/>
        <v>1250</v>
      </c>
      <c r="E19" s="72">
        <f t="shared" ref="E19:O19" si="9">D19</f>
        <v>1250</v>
      </c>
      <c r="F19" s="72">
        <f t="shared" si="9"/>
        <v>1250</v>
      </c>
      <c r="G19" s="72">
        <f t="shared" si="9"/>
        <v>1250</v>
      </c>
      <c r="H19" s="72">
        <f t="shared" si="9"/>
        <v>1250</v>
      </c>
      <c r="I19" s="72">
        <f t="shared" si="9"/>
        <v>1250</v>
      </c>
      <c r="J19" s="72">
        <f t="shared" si="9"/>
        <v>1250</v>
      </c>
      <c r="K19" s="72">
        <f t="shared" si="9"/>
        <v>1250</v>
      </c>
      <c r="L19" s="72">
        <f t="shared" si="9"/>
        <v>1250</v>
      </c>
      <c r="M19" s="72">
        <f t="shared" si="9"/>
        <v>1250</v>
      </c>
      <c r="N19" s="72">
        <f t="shared" si="9"/>
        <v>1250</v>
      </c>
      <c r="O19" s="72">
        <f t="shared" si="9"/>
        <v>1250</v>
      </c>
    </row>
    <row r="20" spans="1:15" ht="30" customHeight="1" x14ac:dyDescent="0.2">
      <c r="A20" s="74">
        <v>24201</v>
      </c>
      <c r="B20" s="73" t="s">
        <v>144</v>
      </c>
      <c r="C20" s="72">
        <v>15000</v>
      </c>
      <c r="D20" s="72">
        <f t="shared" si="2"/>
        <v>1250</v>
      </c>
      <c r="E20" s="72">
        <f t="shared" ref="E20:O20" si="10">D20</f>
        <v>1250</v>
      </c>
      <c r="F20" s="72">
        <f t="shared" si="10"/>
        <v>1250</v>
      </c>
      <c r="G20" s="72">
        <f t="shared" si="10"/>
        <v>1250</v>
      </c>
      <c r="H20" s="72">
        <f t="shared" si="10"/>
        <v>1250</v>
      </c>
      <c r="I20" s="72">
        <f t="shared" si="10"/>
        <v>1250</v>
      </c>
      <c r="J20" s="72">
        <f t="shared" si="10"/>
        <v>1250</v>
      </c>
      <c r="K20" s="72">
        <f t="shared" si="10"/>
        <v>1250</v>
      </c>
      <c r="L20" s="72">
        <f t="shared" si="10"/>
        <v>1250</v>
      </c>
      <c r="M20" s="72">
        <f t="shared" si="10"/>
        <v>1250</v>
      </c>
      <c r="N20" s="72">
        <f t="shared" si="10"/>
        <v>1250</v>
      </c>
      <c r="O20" s="72">
        <f t="shared" si="10"/>
        <v>1250</v>
      </c>
    </row>
    <row r="21" spans="1:15" ht="30" customHeight="1" x14ac:dyDescent="0.2">
      <c r="A21" s="74">
        <v>24301</v>
      </c>
      <c r="B21" s="73" t="s">
        <v>143</v>
      </c>
      <c r="C21" s="72">
        <v>100000</v>
      </c>
      <c r="D21" s="72">
        <f t="shared" si="2"/>
        <v>8333.3333333333339</v>
      </c>
      <c r="E21" s="72">
        <f t="shared" ref="E21:O21" si="11">D21</f>
        <v>8333.3333333333339</v>
      </c>
      <c r="F21" s="72">
        <f t="shared" si="11"/>
        <v>8333.3333333333339</v>
      </c>
      <c r="G21" s="72">
        <f t="shared" si="11"/>
        <v>8333.3333333333339</v>
      </c>
      <c r="H21" s="72">
        <f t="shared" si="11"/>
        <v>8333.3333333333339</v>
      </c>
      <c r="I21" s="72">
        <f t="shared" si="11"/>
        <v>8333.3333333333339</v>
      </c>
      <c r="J21" s="72">
        <f t="shared" si="11"/>
        <v>8333.3333333333339</v>
      </c>
      <c r="K21" s="72">
        <f t="shared" si="11"/>
        <v>8333.3333333333339</v>
      </c>
      <c r="L21" s="72">
        <f t="shared" si="11"/>
        <v>8333.3333333333339</v>
      </c>
      <c r="M21" s="72">
        <f t="shared" si="11"/>
        <v>8333.3333333333339</v>
      </c>
      <c r="N21" s="72">
        <f t="shared" si="11"/>
        <v>8333.3333333333339</v>
      </c>
      <c r="O21" s="72">
        <f t="shared" si="11"/>
        <v>8333.3333333333339</v>
      </c>
    </row>
    <row r="22" spans="1:15" ht="30" customHeight="1" x14ac:dyDescent="0.2">
      <c r="A22" s="74">
        <v>24401</v>
      </c>
      <c r="B22" s="73" t="s">
        <v>142</v>
      </c>
      <c r="C22" s="72">
        <v>18100</v>
      </c>
      <c r="D22" s="72">
        <f t="shared" si="2"/>
        <v>1508.3333333333333</v>
      </c>
      <c r="E22" s="72">
        <f t="shared" ref="E22:O22" si="12">D22</f>
        <v>1508.3333333333333</v>
      </c>
      <c r="F22" s="72">
        <f t="shared" si="12"/>
        <v>1508.3333333333333</v>
      </c>
      <c r="G22" s="72">
        <f t="shared" si="12"/>
        <v>1508.3333333333333</v>
      </c>
      <c r="H22" s="72">
        <f t="shared" si="12"/>
        <v>1508.3333333333333</v>
      </c>
      <c r="I22" s="72">
        <f t="shared" si="12"/>
        <v>1508.3333333333333</v>
      </c>
      <c r="J22" s="72">
        <f t="shared" si="12"/>
        <v>1508.3333333333333</v>
      </c>
      <c r="K22" s="72">
        <f t="shared" si="12"/>
        <v>1508.3333333333333</v>
      </c>
      <c r="L22" s="72">
        <f t="shared" si="12"/>
        <v>1508.3333333333333</v>
      </c>
      <c r="M22" s="72">
        <f t="shared" si="12"/>
        <v>1508.3333333333333</v>
      </c>
      <c r="N22" s="72">
        <f t="shared" si="12"/>
        <v>1508.3333333333333</v>
      </c>
      <c r="O22" s="72">
        <f t="shared" si="12"/>
        <v>1508.3333333333333</v>
      </c>
    </row>
    <row r="23" spans="1:15" ht="30" customHeight="1" x14ac:dyDescent="0.2">
      <c r="A23" s="74">
        <v>24601</v>
      </c>
      <c r="B23" s="73" t="s">
        <v>141</v>
      </c>
      <c r="C23" s="72">
        <v>150000</v>
      </c>
      <c r="D23" s="72">
        <f t="shared" si="2"/>
        <v>12500</v>
      </c>
      <c r="E23" s="72">
        <f t="shared" ref="E23:O23" si="13">D23</f>
        <v>12500</v>
      </c>
      <c r="F23" s="72">
        <f t="shared" si="13"/>
        <v>12500</v>
      </c>
      <c r="G23" s="72">
        <f t="shared" si="13"/>
        <v>12500</v>
      </c>
      <c r="H23" s="72">
        <f t="shared" si="13"/>
        <v>12500</v>
      </c>
      <c r="I23" s="72">
        <f t="shared" si="13"/>
        <v>12500</v>
      </c>
      <c r="J23" s="72">
        <f t="shared" si="13"/>
        <v>12500</v>
      </c>
      <c r="K23" s="72">
        <f t="shared" si="13"/>
        <v>12500</v>
      </c>
      <c r="L23" s="72">
        <f t="shared" si="13"/>
        <v>12500</v>
      </c>
      <c r="M23" s="72">
        <f t="shared" si="13"/>
        <v>12500</v>
      </c>
      <c r="N23" s="72">
        <f t="shared" si="13"/>
        <v>12500</v>
      </c>
      <c r="O23" s="72">
        <f t="shared" si="13"/>
        <v>12500</v>
      </c>
    </row>
    <row r="24" spans="1:15" ht="30" customHeight="1" x14ac:dyDescent="0.2">
      <c r="A24" s="74">
        <v>24701</v>
      </c>
      <c r="B24" s="73" t="s">
        <v>84</v>
      </c>
      <c r="C24" s="72">
        <v>80000</v>
      </c>
      <c r="D24" s="72">
        <f t="shared" si="2"/>
        <v>6666.666666666667</v>
      </c>
      <c r="E24" s="72">
        <f t="shared" ref="E24:O24" si="14">D24</f>
        <v>6666.666666666667</v>
      </c>
      <c r="F24" s="72">
        <f t="shared" si="14"/>
        <v>6666.666666666667</v>
      </c>
      <c r="G24" s="72">
        <f t="shared" si="14"/>
        <v>6666.666666666667</v>
      </c>
      <c r="H24" s="72">
        <f t="shared" si="14"/>
        <v>6666.666666666667</v>
      </c>
      <c r="I24" s="72">
        <f t="shared" si="14"/>
        <v>6666.666666666667</v>
      </c>
      <c r="J24" s="72">
        <f t="shared" si="14"/>
        <v>6666.666666666667</v>
      </c>
      <c r="K24" s="72">
        <f t="shared" si="14"/>
        <v>6666.666666666667</v>
      </c>
      <c r="L24" s="72">
        <f t="shared" si="14"/>
        <v>6666.666666666667</v>
      </c>
      <c r="M24" s="72">
        <f t="shared" si="14"/>
        <v>6666.666666666667</v>
      </c>
      <c r="N24" s="72">
        <f t="shared" si="14"/>
        <v>6666.666666666667</v>
      </c>
      <c r="O24" s="72">
        <f t="shared" si="14"/>
        <v>6666.666666666667</v>
      </c>
    </row>
    <row r="25" spans="1:15" ht="30" customHeight="1" x14ac:dyDescent="0.2">
      <c r="A25" s="74">
        <v>24901</v>
      </c>
      <c r="B25" s="73" t="s">
        <v>85</v>
      </c>
      <c r="C25" s="72">
        <v>150000</v>
      </c>
      <c r="D25" s="72">
        <f t="shared" si="2"/>
        <v>12500</v>
      </c>
      <c r="E25" s="72">
        <f t="shared" ref="E25:O25" si="15">D25</f>
        <v>12500</v>
      </c>
      <c r="F25" s="72">
        <f t="shared" si="15"/>
        <v>12500</v>
      </c>
      <c r="G25" s="72">
        <f t="shared" si="15"/>
        <v>12500</v>
      </c>
      <c r="H25" s="72">
        <f t="shared" si="15"/>
        <v>12500</v>
      </c>
      <c r="I25" s="72">
        <f t="shared" si="15"/>
        <v>12500</v>
      </c>
      <c r="J25" s="72">
        <f t="shared" si="15"/>
        <v>12500</v>
      </c>
      <c r="K25" s="72">
        <f t="shared" si="15"/>
        <v>12500</v>
      </c>
      <c r="L25" s="72">
        <f t="shared" si="15"/>
        <v>12500</v>
      </c>
      <c r="M25" s="72">
        <f t="shared" si="15"/>
        <v>12500</v>
      </c>
      <c r="N25" s="72">
        <f t="shared" si="15"/>
        <v>12500</v>
      </c>
      <c r="O25" s="72">
        <f t="shared" si="15"/>
        <v>12500</v>
      </c>
    </row>
    <row r="26" spans="1:15" ht="30" customHeight="1" x14ac:dyDescent="0.2">
      <c r="A26" s="74">
        <v>25301</v>
      </c>
      <c r="B26" s="73" t="s">
        <v>140</v>
      </c>
      <c r="C26" s="72">
        <v>32000</v>
      </c>
      <c r="D26" s="72">
        <f t="shared" si="2"/>
        <v>2666.6666666666665</v>
      </c>
      <c r="E26" s="72">
        <f t="shared" ref="E26:O26" si="16">D26</f>
        <v>2666.6666666666665</v>
      </c>
      <c r="F26" s="72">
        <f t="shared" si="16"/>
        <v>2666.6666666666665</v>
      </c>
      <c r="G26" s="72">
        <f t="shared" si="16"/>
        <v>2666.6666666666665</v>
      </c>
      <c r="H26" s="72">
        <f t="shared" si="16"/>
        <v>2666.6666666666665</v>
      </c>
      <c r="I26" s="72">
        <f t="shared" si="16"/>
        <v>2666.6666666666665</v>
      </c>
      <c r="J26" s="72">
        <f t="shared" si="16"/>
        <v>2666.6666666666665</v>
      </c>
      <c r="K26" s="72">
        <f t="shared" si="16"/>
        <v>2666.6666666666665</v>
      </c>
      <c r="L26" s="72">
        <f t="shared" si="16"/>
        <v>2666.6666666666665</v>
      </c>
      <c r="M26" s="72">
        <f t="shared" si="16"/>
        <v>2666.6666666666665</v>
      </c>
      <c r="N26" s="72">
        <f t="shared" si="16"/>
        <v>2666.6666666666665</v>
      </c>
      <c r="O26" s="72">
        <f t="shared" si="16"/>
        <v>2666.6666666666665</v>
      </c>
    </row>
    <row r="27" spans="1:15" ht="30" customHeight="1" x14ac:dyDescent="0.2">
      <c r="A27" s="74">
        <v>26101</v>
      </c>
      <c r="B27" s="73" t="s">
        <v>87</v>
      </c>
      <c r="C27" s="72">
        <v>225000</v>
      </c>
      <c r="D27" s="72">
        <f t="shared" si="2"/>
        <v>18750</v>
      </c>
      <c r="E27" s="72">
        <f t="shared" ref="E27:O27" si="17">D27</f>
        <v>18750</v>
      </c>
      <c r="F27" s="72">
        <f t="shared" si="17"/>
        <v>18750</v>
      </c>
      <c r="G27" s="72">
        <f t="shared" si="17"/>
        <v>18750</v>
      </c>
      <c r="H27" s="72">
        <f t="shared" si="17"/>
        <v>18750</v>
      </c>
      <c r="I27" s="72">
        <f t="shared" si="17"/>
        <v>18750</v>
      </c>
      <c r="J27" s="72">
        <f t="shared" si="17"/>
        <v>18750</v>
      </c>
      <c r="K27" s="72">
        <f t="shared" si="17"/>
        <v>18750</v>
      </c>
      <c r="L27" s="72">
        <f t="shared" si="17"/>
        <v>18750</v>
      </c>
      <c r="M27" s="72">
        <f t="shared" si="17"/>
        <v>18750</v>
      </c>
      <c r="N27" s="72">
        <f t="shared" si="17"/>
        <v>18750</v>
      </c>
      <c r="O27" s="72">
        <f t="shared" si="17"/>
        <v>18750</v>
      </c>
    </row>
    <row r="28" spans="1:15" ht="30" customHeight="1" x14ac:dyDescent="0.2">
      <c r="A28" s="74">
        <v>26102</v>
      </c>
      <c r="B28" s="73" t="s">
        <v>139</v>
      </c>
      <c r="C28" s="72">
        <v>25000</v>
      </c>
      <c r="D28" s="72">
        <f t="shared" si="2"/>
        <v>2083.3333333333335</v>
      </c>
      <c r="E28" s="72">
        <f t="shared" ref="E28:O28" si="18">D28</f>
        <v>2083.3333333333335</v>
      </c>
      <c r="F28" s="72">
        <f t="shared" si="18"/>
        <v>2083.3333333333335</v>
      </c>
      <c r="G28" s="72">
        <f t="shared" si="18"/>
        <v>2083.3333333333335</v>
      </c>
      <c r="H28" s="72">
        <f t="shared" si="18"/>
        <v>2083.3333333333335</v>
      </c>
      <c r="I28" s="72">
        <f t="shared" si="18"/>
        <v>2083.3333333333335</v>
      </c>
      <c r="J28" s="72">
        <f t="shared" si="18"/>
        <v>2083.3333333333335</v>
      </c>
      <c r="K28" s="72">
        <f t="shared" si="18"/>
        <v>2083.3333333333335</v>
      </c>
      <c r="L28" s="72">
        <f t="shared" si="18"/>
        <v>2083.3333333333335</v>
      </c>
      <c r="M28" s="72">
        <f t="shared" si="18"/>
        <v>2083.3333333333335</v>
      </c>
      <c r="N28" s="72">
        <f t="shared" si="18"/>
        <v>2083.3333333333335</v>
      </c>
      <c r="O28" s="72">
        <f t="shared" si="18"/>
        <v>2083.3333333333335</v>
      </c>
    </row>
    <row r="29" spans="1:15" ht="30" customHeight="1" x14ac:dyDescent="0.2">
      <c r="A29" s="74">
        <v>27101</v>
      </c>
      <c r="B29" s="73" t="s">
        <v>138</v>
      </c>
      <c r="C29" s="72">
        <v>35000</v>
      </c>
      <c r="D29" s="72">
        <f t="shared" si="2"/>
        <v>2916.6666666666665</v>
      </c>
      <c r="E29" s="72">
        <f t="shared" ref="E29:O29" si="19">D29</f>
        <v>2916.6666666666665</v>
      </c>
      <c r="F29" s="72">
        <f t="shared" si="19"/>
        <v>2916.6666666666665</v>
      </c>
      <c r="G29" s="72">
        <f t="shared" si="19"/>
        <v>2916.6666666666665</v>
      </c>
      <c r="H29" s="72">
        <f t="shared" si="19"/>
        <v>2916.6666666666665</v>
      </c>
      <c r="I29" s="72">
        <f t="shared" si="19"/>
        <v>2916.6666666666665</v>
      </c>
      <c r="J29" s="72">
        <f t="shared" si="19"/>
        <v>2916.6666666666665</v>
      </c>
      <c r="K29" s="72">
        <f t="shared" si="19"/>
        <v>2916.6666666666665</v>
      </c>
      <c r="L29" s="72">
        <f t="shared" si="19"/>
        <v>2916.6666666666665</v>
      </c>
      <c r="M29" s="72">
        <f t="shared" si="19"/>
        <v>2916.6666666666665</v>
      </c>
      <c r="N29" s="72">
        <f t="shared" si="19"/>
        <v>2916.6666666666665</v>
      </c>
      <c r="O29" s="72">
        <f t="shared" si="19"/>
        <v>2916.6666666666665</v>
      </c>
    </row>
    <row r="30" spans="1:15" ht="30" customHeight="1" x14ac:dyDescent="0.2">
      <c r="A30" s="74">
        <v>27201</v>
      </c>
      <c r="B30" s="73" t="s">
        <v>137</v>
      </c>
      <c r="C30" s="72">
        <v>15000</v>
      </c>
      <c r="D30" s="72">
        <f t="shared" si="2"/>
        <v>1250</v>
      </c>
      <c r="E30" s="72">
        <f t="shared" ref="E30:O30" si="20">D30</f>
        <v>1250</v>
      </c>
      <c r="F30" s="72">
        <f t="shared" si="20"/>
        <v>1250</v>
      </c>
      <c r="G30" s="72">
        <f t="shared" si="20"/>
        <v>1250</v>
      </c>
      <c r="H30" s="72">
        <f t="shared" si="20"/>
        <v>1250</v>
      </c>
      <c r="I30" s="72">
        <f t="shared" si="20"/>
        <v>1250</v>
      </c>
      <c r="J30" s="72">
        <f t="shared" si="20"/>
        <v>1250</v>
      </c>
      <c r="K30" s="72">
        <f t="shared" si="20"/>
        <v>1250</v>
      </c>
      <c r="L30" s="72">
        <f t="shared" si="20"/>
        <v>1250</v>
      </c>
      <c r="M30" s="72">
        <f t="shared" si="20"/>
        <v>1250</v>
      </c>
      <c r="N30" s="72">
        <f t="shared" si="20"/>
        <v>1250</v>
      </c>
      <c r="O30" s="72">
        <f t="shared" si="20"/>
        <v>1250</v>
      </c>
    </row>
    <row r="31" spans="1:15" ht="30" customHeight="1" x14ac:dyDescent="0.2">
      <c r="A31" s="74">
        <v>27301</v>
      </c>
      <c r="B31" s="73" t="s">
        <v>136</v>
      </c>
      <c r="C31" s="72">
        <v>19000</v>
      </c>
      <c r="D31" s="72">
        <f t="shared" si="2"/>
        <v>1583.3333333333333</v>
      </c>
      <c r="E31" s="72">
        <f t="shared" ref="E31:O31" si="21">D31</f>
        <v>1583.3333333333333</v>
      </c>
      <c r="F31" s="72">
        <f t="shared" si="21"/>
        <v>1583.3333333333333</v>
      </c>
      <c r="G31" s="72">
        <f t="shared" si="21"/>
        <v>1583.3333333333333</v>
      </c>
      <c r="H31" s="72">
        <f t="shared" si="21"/>
        <v>1583.3333333333333</v>
      </c>
      <c r="I31" s="72">
        <f t="shared" si="21"/>
        <v>1583.3333333333333</v>
      </c>
      <c r="J31" s="72">
        <f t="shared" si="21"/>
        <v>1583.3333333333333</v>
      </c>
      <c r="K31" s="72">
        <f t="shared" si="21"/>
        <v>1583.3333333333333</v>
      </c>
      <c r="L31" s="72">
        <f t="shared" si="21"/>
        <v>1583.3333333333333</v>
      </c>
      <c r="M31" s="72">
        <f t="shared" si="21"/>
        <v>1583.3333333333333</v>
      </c>
      <c r="N31" s="72">
        <f t="shared" si="21"/>
        <v>1583.3333333333333</v>
      </c>
      <c r="O31" s="72">
        <f t="shared" si="21"/>
        <v>1583.3333333333333</v>
      </c>
    </row>
    <row r="32" spans="1:15" ht="30" customHeight="1" x14ac:dyDescent="0.2">
      <c r="A32" s="74">
        <v>29101</v>
      </c>
      <c r="B32" s="73" t="s">
        <v>100</v>
      </c>
      <c r="C32" s="72">
        <v>108484</v>
      </c>
      <c r="D32" s="72">
        <f t="shared" si="2"/>
        <v>9040.3333333333339</v>
      </c>
      <c r="E32" s="72">
        <f t="shared" ref="E32:O32" si="22">D32</f>
        <v>9040.3333333333339</v>
      </c>
      <c r="F32" s="72">
        <f t="shared" si="22"/>
        <v>9040.3333333333339</v>
      </c>
      <c r="G32" s="72">
        <f t="shared" si="22"/>
        <v>9040.3333333333339</v>
      </c>
      <c r="H32" s="72">
        <f t="shared" si="22"/>
        <v>9040.3333333333339</v>
      </c>
      <c r="I32" s="72">
        <f t="shared" si="22"/>
        <v>9040.3333333333339</v>
      </c>
      <c r="J32" s="72">
        <f t="shared" si="22"/>
        <v>9040.3333333333339</v>
      </c>
      <c r="K32" s="72">
        <f t="shared" si="22"/>
        <v>9040.3333333333339</v>
      </c>
      <c r="L32" s="72">
        <f t="shared" si="22"/>
        <v>9040.3333333333339</v>
      </c>
      <c r="M32" s="72">
        <f t="shared" si="22"/>
        <v>9040.3333333333339</v>
      </c>
      <c r="N32" s="72">
        <f t="shared" si="22"/>
        <v>9040.3333333333339</v>
      </c>
      <c r="O32" s="72">
        <f t="shared" si="22"/>
        <v>9040.3333333333339</v>
      </c>
    </row>
    <row r="33" spans="1:15" ht="30" customHeight="1" x14ac:dyDescent="0.2">
      <c r="A33" s="74">
        <v>29201</v>
      </c>
      <c r="B33" s="73" t="s">
        <v>135</v>
      </c>
      <c r="C33" s="72">
        <v>75000</v>
      </c>
      <c r="D33" s="72">
        <f t="shared" si="2"/>
        <v>6250</v>
      </c>
      <c r="E33" s="72">
        <f t="shared" ref="E33:O33" si="23">D33</f>
        <v>6250</v>
      </c>
      <c r="F33" s="72">
        <f t="shared" si="23"/>
        <v>6250</v>
      </c>
      <c r="G33" s="72">
        <f t="shared" si="23"/>
        <v>6250</v>
      </c>
      <c r="H33" s="72">
        <f t="shared" si="23"/>
        <v>6250</v>
      </c>
      <c r="I33" s="72">
        <f t="shared" si="23"/>
        <v>6250</v>
      </c>
      <c r="J33" s="72">
        <f t="shared" si="23"/>
        <v>6250</v>
      </c>
      <c r="K33" s="72">
        <f t="shared" si="23"/>
        <v>6250</v>
      </c>
      <c r="L33" s="72">
        <f t="shared" si="23"/>
        <v>6250</v>
      </c>
      <c r="M33" s="72">
        <f t="shared" si="23"/>
        <v>6250</v>
      </c>
      <c r="N33" s="72">
        <f t="shared" si="23"/>
        <v>6250</v>
      </c>
      <c r="O33" s="72">
        <f t="shared" si="23"/>
        <v>6250</v>
      </c>
    </row>
    <row r="34" spans="1:15" ht="30" customHeight="1" x14ac:dyDescent="0.2">
      <c r="A34" s="74">
        <v>29301</v>
      </c>
      <c r="B34" s="73" t="s">
        <v>88</v>
      </c>
      <c r="C34" s="72">
        <v>16000</v>
      </c>
      <c r="D34" s="72">
        <f t="shared" si="2"/>
        <v>1333.3333333333333</v>
      </c>
      <c r="E34" s="72">
        <f t="shared" ref="E34:O34" si="24">D34</f>
        <v>1333.3333333333333</v>
      </c>
      <c r="F34" s="72">
        <f t="shared" si="24"/>
        <v>1333.3333333333333</v>
      </c>
      <c r="G34" s="72">
        <f t="shared" si="24"/>
        <v>1333.3333333333333</v>
      </c>
      <c r="H34" s="72">
        <f t="shared" si="24"/>
        <v>1333.3333333333333</v>
      </c>
      <c r="I34" s="72">
        <f t="shared" si="24"/>
        <v>1333.3333333333333</v>
      </c>
      <c r="J34" s="72">
        <f t="shared" si="24"/>
        <v>1333.3333333333333</v>
      </c>
      <c r="K34" s="72">
        <f t="shared" si="24"/>
        <v>1333.3333333333333</v>
      </c>
      <c r="L34" s="72">
        <f t="shared" si="24"/>
        <v>1333.3333333333333</v>
      </c>
      <c r="M34" s="72">
        <f t="shared" si="24"/>
        <v>1333.3333333333333</v>
      </c>
      <c r="N34" s="72">
        <f t="shared" si="24"/>
        <v>1333.3333333333333</v>
      </c>
      <c r="O34" s="72">
        <f t="shared" si="24"/>
        <v>1333.3333333333333</v>
      </c>
    </row>
    <row r="35" spans="1:15" ht="48" customHeight="1" x14ac:dyDescent="0.2">
      <c r="A35" s="74">
        <v>29401</v>
      </c>
      <c r="B35" s="73" t="s">
        <v>71</v>
      </c>
      <c r="C35" s="72">
        <v>90000</v>
      </c>
      <c r="D35" s="72">
        <f t="shared" si="2"/>
        <v>7500</v>
      </c>
      <c r="E35" s="72">
        <f t="shared" ref="E35:O35" si="25">D35</f>
        <v>7500</v>
      </c>
      <c r="F35" s="72">
        <f t="shared" si="25"/>
        <v>7500</v>
      </c>
      <c r="G35" s="72">
        <f t="shared" si="25"/>
        <v>7500</v>
      </c>
      <c r="H35" s="72">
        <f t="shared" si="25"/>
        <v>7500</v>
      </c>
      <c r="I35" s="72">
        <f t="shared" si="25"/>
        <v>7500</v>
      </c>
      <c r="J35" s="72">
        <f t="shared" si="25"/>
        <v>7500</v>
      </c>
      <c r="K35" s="72">
        <f t="shared" si="25"/>
        <v>7500</v>
      </c>
      <c r="L35" s="72">
        <f t="shared" si="25"/>
        <v>7500</v>
      </c>
      <c r="M35" s="72">
        <f t="shared" si="25"/>
        <v>7500</v>
      </c>
      <c r="N35" s="72">
        <f t="shared" si="25"/>
        <v>7500</v>
      </c>
      <c r="O35" s="72">
        <f t="shared" si="25"/>
        <v>7500</v>
      </c>
    </row>
    <row r="36" spans="1:15" ht="39.75" customHeight="1" x14ac:dyDescent="0.2">
      <c r="A36" s="74">
        <v>29601</v>
      </c>
      <c r="B36" s="73" t="s">
        <v>134</v>
      </c>
      <c r="C36" s="72">
        <v>30000</v>
      </c>
      <c r="D36" s="72">
        <f t="shared" si="2"/>
        <v>2500</v>
      </c>
      <c r="E36" s="72">
        <f t="shared" ref="E36:O36" si="26">D36</f>
        <v>2500</v>
      </c>
      <c r="F36" s="72">
        <f t="shared" si="26"/>
        <v>2500</v>
      </c>
      <c r="G36" s="72">
        <f t="shared" si="26"/>
        <v>2500</v>
      </c>
      <c r="H36" s="72">
        <f t="shared" si="26"/>
        <v>2500</v>
      </c>
      <c r="I36" s="72">
        <f t="shared" si="26"/>
        <v>2500</v>
      </c>
      <c r="J36" s="72">
        <f t="shared" si="26"/>
        <v>2500</v>
      </c>
      <c r="K36" s="72">
        <f t="shared" si="26"/>
        <v>2500</v>
      </c>
      <c r="L36" s="72">
        <f t="shared" si="26"/>
        <v>2500</v>
      </c>
      <c r="M36" s="72">
        <f t="shared" si="26"/>
        <v>2500</v>
      </c>
      <c r="N36" s="72">
        <f t="shared" si="26"/>
        <v>2500</v>
      </c>
      <c r="O36" s="72">
        <f t="shared" si="26"/>
        <v>2500</v>
      </c>
    </row>
    <row r="37" spans="1:15" ht="41.25" customHeight="1" x14ac:dyDescent="0.2">
      <c r="A37" s="74">
        <v>29801</v>
      </c>
      <c r="B37" s="73" t="s">
        <v>133</v>
      </c>
      <c r="C37" s="72">
        <v>40000</v>
      </c>
      <c r="D37" s="72">
        <f t="shared" si="2"/>
        <v>3333.3333333333335</v>
      </c>
      <c r="E37" s="72">
        <f t="shared" ref="E37:O37" si="27">D37</f>
        <v>3333.3333333333335</v>
      </c>
      <c r="F37" s="72">
        <f t="shared" si="27"/>
        <v>3333.3333333333335</v>
      </c>
      <c r="G37" s="72">
        <f t="shared" si="27"/>
        <v>3333.3333333333335</v>
      </c>
      <c r="H37" s="72">
        <f t="shared" si="27"/>
        <v>3333.3333333333335</v>
      </c>
      <c r="I37" s="72">
        <f t="shared" si="27"/>
        <v>3333.3333333333335</v>
      </c>
      <c r="J37" s="72">
        <f t="shared" si="27"/>
        <v>3333.3333333333335</v>
      </c>
      <c r="K37" s="72">
        <f t="shared" si="27"/>
        <v>3333.3333333333335</v>
      </c>
      <c r="L37" s="72">
        <f t="shared" si="27"/>
        <v>3333.3333333333335</v>
      </c>
      <c r="M37" s="72">
        <f t="shared" si="27"/>
        <v>3333.3333333333335</v>
      </c>
      <c r="N37" s="72">
        <f t="shared" si="27"/>
        <v>3333.3333333333335</v>
      </c>
      <c r="O37" s="72">
        <f t="shared" si="27"/>
        <v>3333.3333333333335</v>
      </c>
    </row>
    <row r="38" spans="1:15" ht="30" customHeight="1" x14ac:dyDescent="0.2">
      <c r="A38" s="74">
        <v>29901</v>
      </c>
      <c r="B38" s="73" t="s">
        <v>132</v>
      </c>
      <c r="C38" s="72">
        <v>6500</v>
      </c>
      <c r="D38" s="72">
        <f t="shared" si="2"/>
        <v>541.66666666666663</v>
      </c>
      <c r="E38" s="72">
        <f t="shared" ref="E38:O38" si="28">D38</f>
        <v>541.66666666666663</v>
      </c>
      <c r="F38" s="72">
        <f t="shared" si="28"/>
        <v>541.66666666666663</v>
      </c>
      <c r="G38" s="72">
        <f t="shared" si="28"/>
        <v>541.66666666666663</v>
      </c>
      <c r="H38" s="72">
        <f t="shared" si="28"/>
        <v>541.66666666666663</v>
      </c>
      <c r="I38" s="72">
        <f t="shared" si="28"/>
        <v>541.66666666666663</v>
      </c>
      <c r="J38" s="72">
        <f t="shared" si="28"/>
        <v>541.66666666666663</v>
      </c>
      <c r="K38" s="72">
        <f t="shared" si="28"/>
        <v>541.66666666666663</v>
      </c>
      <c r="L38" s="72">
        <f t="shared" si="28"/>
        <v>541.66666666666663</v>
      </c>
      <c r="M38" s="72">
        <f t="shared" si="28"/>
        <v>541.66666666666663</v>
      </c>
      <c r="N38" s="72">
        <f t="shared" si="28"/>
        <v>541.66666666666663</v>
      </c>
      <c r="O38" s="72">
        <f t="shared" si="28"/>
        <v>541.66666666666663</v>
      </c>
    </row>
    <row r="39" spans="1:15" ht="30" customHeight="1" x14ac:dyDescent="0.2">
      <c r="A39" s="77">
        <v>3000</v>
      </c>
      <c r="B39" s="76" t="s">
        <v>16</v>
      </c>
      <c r="C39" s="75">
        <f>SUM(C40:C78)</f>
        <v>11423234.189999999</v>
      </c>
      <c r="D39" s="75">
        <f t="shared" si="2"/>
        <v>951936.1825</v>
      </c>
      <c r="E39" s="75">
        <f t="shared" ref="E39:O39" si="29">D39</f>
        <v>951936.1825</v>
      </c>
      <c r="F39" s="75">
        <f t="shared" si="29"/>
        <v>951936.1825</v>
      </c>
      <c r="G39" s="75">
        <f t="shared" si="29"/>
        <v>951936.1825</v>
      </c>
      <c r="H39" s="75">
        <f t="shared" si="29"/>
        <v>951936.1825</v>
      </c>
      <c r="I39" s="75">
        <f t="shared" si="29"/>
        <v>951936.1825</v>
      </c>
      <c r="J39" s="75">
        <f t="shared" si="29"/>
        <v>951936.1825</v>
      </c>
      <c r="K39" s="75">
        <f t="shared" si="29"/>
        <v>951936.1825</v>
      </c>
      <c r="L39" s="75">
        <f t="shared" si="29"/>
        <v>951936.1825</v>
      </c>
      <c r="M39" s="75">
        <f t="shared" si="29"/>
        <v>951936.1825</v>
      </c>
      <c r="N39" s="75">
        <f t="shared" si="29"/>
        <v>951936.1825</v>
      </c>
      <c r="O39" s="75">
        <f t="shared" si="29"/>
        <v>951936.1825</v>
      </c>
    </row>
    <row r="40" spans="1:15" ht="30" customHeight="1" x14ac:dyDescent="0.2">
      <c r="A40" s="78">
        <v>31102</v>
      </c>
      <c r="B40" s="73" t="s">
        <v>45</v>
      </c>
      <c r="C40" s="72">
        <v>1350000</v>
      </c>
      <c r="D40" s="72">
        <f t="shared" si="2"/>
        <v>112500</v>
      </c>
      <c r="E40" s="72">
        <f t="shared" ref="E40:O40" si="30">D40</f>
        <v>112500</v>
      </c>
      <c r="F40" s="72">
        <f t="shared" si="30"/>
        <v>112500</v>
      </c>
      <c r="G40" s="72">
        <f t="shared" si="30"/>
        <v>112500</v>
      </c>
      <c r="H40" s="72">
        <f t="shared" si="30"/>
        <v>112500</v>
      </c>
      <c r="I40" s="72">
        <f t="shared" si="30"/>
        <v>112500</v>
      </c>
      <c r="J40" s="72">
        <f t="shared" si="30"/>
        <v>112500</v>
      </c>
      <c r="K40" s="72">
        <f t="shared" si="30"/>
        <v>112500</v>
      </c>
      <c r="L40" s="72">
        <f t="shared" si="30"/>
        <v>112500</v>
      </c>
      <c r="M40" s="72">
        <f t="shared" si="30"/>
        <v>112500</v>
      </c>
      <c r="N40" s="72">
        <f t="shared" si="30"/>
        <v>112500</v>
      </c>
      <c r="O40" s="72">
        <f t="shared" si="30"/>
        <v>112500</v>
      </c>
    </row>
    <row r="41" spans="1:15" ht="30" customHeight="1" x14ac:dyDescent="0.2">
      <c r="A41" s="78">
        <v>31201</v>
      </c>
      <c r="B41" s="73" t="s">
        <v>131</v>
      </c>
      <c r="C41" s="72">
        <v>15000</v>
      </c>
      <c r="D41" s="72">
        <f t="shared" si="2"/>
        <v>1250</v>
      </c>
      <c r="E41" s="72">
        <f t="shared" ref="E41:O41" si="31">D41</f>
        <v>1250</v>
      </c>
      <c r="F41" s="72">
        <f t="shared" si="31"/>
        <v>1250</v>
      </c>
      <c r="G41" s="72">
        <f t="shared" si="31"/>
        <v>1250</v>
      </c>
      <c r="H41" s="72">
        <f t="shared" si="31"/>
        <v>1250</v>
      </c>
      <c r="I41" s="72">
        <f t="shared" si="31"/>
        <v>1250</v>
      </c>
      <c r="J41" s="72">
        <f t="shared" si="31"/>
        <v>1250</v>
      </c>
      <c r="K41" s="72">
        <f t="shared" si="31"/>
        <v>1250</v>
      </c>
      <c r="L41" s="72">
        <f t="shared" si="31"/>
        <v>1250</v>
      </c>
      <c r="M41" s="72">
        <f t="shared" si="31"/>
        <v>1250</v>
      </c>
      <c r="N41" s="72">
        <f t="shared" si="31"/>
        <v>1250</v>
      </c>
      <c r="O41" s="72">
        <f t="shared" si="31"/>
        <v>1250</v>
      </c>
    </row>
    <row r="42" spans="1:15" ht="30" customHeight="1" x14ac:dyDescent="0.2">
      <c r="A42" s="74">
        <v>31301</v>
      </c>
      <c r="B42" s="73" t="s">
        <v>46</v>
      </c>
      <c r="C42" s="72">
        <v>380000</v>
      </c>
      <c r="D42" s="72">
        <f t="shared" si="2"/>
        <v>31666.666666666668</v>
      </c>
      <c r="E42" s="72">
        <f t="shared" ref="E42:O42" si="32">D42</f>
        <v>31666.666666666668</v>
      </c>
      <c r="F42" s="72">
        <f t="shared" si="32"/>
        <v>31666.666666666668</v>
      </c>
      <c r="G42" s="72">
        <f t="shared" si="32"/>
        <v>31666.666666666668</v>
      </c>
      <c r="H42" s="72">
        <f t="shared" si="32"/>
        <v>31666.666666666668</v>
      </c>
      <c r="I42" s="72">
        <f t="shared" si="32"/>
        <v>31666.666666666668</v>
      </c>
      <c r="J42" s="72">
        <f t="shared" si="32"/>
        <v>31666.666666666668</v>
      </c>
      <c r="K42" s="72">
        <f t="shared" si="32"/>
        <v>31666.666666666668</v>
      </c>
      <c r="L42" s="72">
        <f t="shared" si="32"/>
        <v>31666.666666666668</v>
      </c>
      <c r="M42" s="72">
        <f t="shared" si="32"/>
        <v>31666.666666666668</v>
      </c>
      <c r="N42" s="72">
        <f t="shared" si="32"/>
        <v>31666.666666666668</v>
      </c>
      <c r="O42" s="72">
        <f t="shared" si="32"/>
        <v>31666.666666666668</v>
      </c>
    </row>
    <row r="43" spans="1:15" ht="30" customHeight="1" x14ac:dyDescent="0.2">
      <c r="A43" s="74">
        <v>31401</v>
      </c>
      <c r="B43" s="73" t="s">
        <v>48</v>
      </c>
      <c r="C43" s="72">
        <v>53000</v>
      </c>
      <c r="D43" s="72">
        <f t="shared" si="2"/>
        <v>4416.666666666667</v>
      </c>
      <c r="E43" s="72">
        <f t="shared" ref="E43:O43" si="33">D43</f>
        <v>4416.666666666667</v>
      </c>
      <c r="F43" s="72">
        <f t="shared" si="33"/>
        <v>4416.666666666667</v>
      </c>
      <c r="G43" s="72">
        <f t="shared" si="33"/>
        <v>4416.666666666667</v>
      </c>
      <c r="H43" s="72">
        <f t="shared" si="33"/>
        <v>4416.666666666667</v>
      </c>
      <c r="I43" s="72">
        <f t="shared" si="33"/>
        <v>4416.666666666667</v>
      </c>
      <c r="J43" s="72">
        <f t="shared" si="33"/>
        <v>4416.666666666667</v>
      </c>
      <c r="K43" s="72">
        <f t="shared" si="33"/>
        <v>4416.666666666667</v>
      </c>
      <c r="L43" s="72">
        <f t="shared" si="33"/>
        <v>4416.666666666667</v>
      </c>
      <c r="M43" s="72">
        <f t="shared" si="33"/>
        <v>4416.666666666667</v>
      </c>
      <c r="N43" s="72">
        <f t="shared" si="33"/>
        <v>4416.666666666667</v>
      </c>
      <c r="O43" s="72">
        <f t="shared" si="33"/>
        <v>4416.666666666667</v>
      </c>
    </row>
    <row r="44" spans="1:15" ht="30" customHeight="1" x14ac:dyDescent="0.2">
      <c r="A44" s="74">
        <v>31701</v>
      </c>
      <c r="B44" s="73" t="s">
        <v>73</v>
      </c>
      <c r="C44" s="72">
        <v>390000</v>
      </c>
      <c r="D44" s="72">
        <f t="shared" si="2"/>
        <v>32500</v>
      </c>
      <c r="E44" s="72">
        <f t="shared" ref="E44:O44" si="34">D44</f>
        <v>32500</v>
      </c>
      <c r="F44" s="72">
        <f t="shared" si="34"/>
        <v>32500</v>
      </c>
      <c r="G44" s="72">
        <f t="shared" si="34"/>
        <v>32500</v>
      </c>
      <c r="H44" s="72">
        <f t="shared" si="34"/>
        <v>32500</v>
      </c>
      <c r="I44" s="72">
        <f t="shared" si="34"/>
        <v>32500</v>
      </c>
      <c r="J44" s="72">
        <f t="shared" si="34"/>
        <v>32500</v>
      </c>
      <c r="K44" s="72">
        <f t="shared" si="34"/>
        <v>32500</v>
      </c>
      <c r="L44" s="72">
        <f t="shared" si="34"/>
        <v>32500</v>
      </c>
      <c r="M44" s="72">
        <f t="shared" si="34"/>
        <v>32500</v>
      </c>
      <c r="N44" s="72">
        <f t="shared" si="34"/>
        <v>32500</v>
      </c>
      <c r="O44" s="72">
        <f t="shared" si="34"/>
        <v>32500</v>
      </c>
    </row>
    <row r="45" spans="1:15" ht="30" customHeight="1" x14ac:dyDescent="0.2">
      <c r="A45" s="74">
        <v>31801</v>
      </c>
      <c r="B45" s="73" t="s">
        <v>49</v>
      </c>
      <c r="C45" s="72">
        <v>10000</v>
      </c>
      <c r="D45" s="72">
        <f t="shared" si="2"/>
        <v>833.33333333333337</v>
      </c>
      <c r="E45" s="72">
        <f t="shared" ref="E45:O45" si="35">D45</f>
        <v>833.33333333333337</v>
      </c>
      <c r="F45" s="72">
        <f t="shared" si="35"/>
        <v>833.33333333333337</v>
      </c>
      <c r="G45" s="72">
        <f t="shared" si="35"/>
        <v>833.33333333333337</v>
      </c>
      <c r="H45" s="72">
        <f t="shared" si="35"/>
        <v>833.33333333333337</v>
      </c>
      <c r="I45" s="72">
        <f t="shared" si="35"/>
        <v>833.33333333333337</v>
      </c>
      <c r="J45" s="72">
        <f t="shared" si="35"/>
        <v>833.33333333333337</v>
      </c>
      <c r="K45" s="72">
        <f t="shared" si="35"/>
        <v>833.33333333333337</v>
      </c>
      <c r="L45" s="72">
        <f t="shared" si="35"/>
        <v>833.33333333333337</v>
      </c>
      <c r="M45" s="72">
        <f t="shared" si="35"/>
        <v>833.33333333333337</v>
      </c>
      <c r="N45" s="72">
        <f t="shared" si="35"/>
        <v>833.33333333333337</v>
      </c>
      <c r="O45" s="72">
        <f t="shared" si="35"/>
        <v>833.33333333333337</v>
      </c>
    </row>
    <row r="46" spans="1:15" ht="30" customHeight="1" x14ac:dyDescent="0.2">
      <c r="A46" s="74">
        <v>32301</v>
      </c>
      <c r="B46" s="73" t="s">
        <v>130</v>
      </c>
      <c r="C46" s="72">
        <v>125000</v>
      </c>
      <c r="D46" s="72">
        <f t="shared" si="2"/>
        <v>10416.666666666666</v>
      </c>
      <c r="E46" s="72">
        <f t="shared" ref="E46:O46" si="36">D46</f>
        <v>10416.666666666666</v>
      </c>
      <c r="F46" s="72">
        <f t="shared" si="36"/>
        <v>10416.666666666666</v>
      </c>
      <c r="G46" s="72">
        <f t="shared" si="36"/>
        <v>10416.666666666666</v>
      </c>
      <c r="H46" s="72">
        <f t="shared" si="36"/>
        <v>10416.666666666666</v>
      </c>
      <c r="I46" s="72">
        <f t="shared" si="36"/>
        <v>10416.666666666666</v>
      </c>
      <c r="J46" s="72">
        <f t="shared" si="36"/>
        <v>10416.666666666666</v>
      </c>
      <c r="K46" s="72">
        <f t="shared" si="36"/>
        <v>10416.666666666666</v>
      </c>
      <c r="L46" s="72">
        <f t="shared" si="36"/>
        <v>10416.666666666666</v>
      </c>
      <c r="M46" s="72">
        <f t="shared" si="36"/>
        <v>10416.666666666666</v>
      </c>
      <c r="N46" s="72">
        <f t="shared" si="36"/>
        <v>10416.666666666666</v>
      </c>
      <c r="O46" s="72">
        <f t="shared" si="36"/>
        <v>10416.666666666666</v>
      </c>
    </row>
    <row r="47" spans="1:15" ht="30" customHeight="1" x14ac:dyDescent="0.2">
      <c r="A47" s="74">
        <v>32501</v>
      </c>
      <c r="B47" s="73" t="s">
        <v>129</v>
      </c>
      <c r="C47" s="72">
        <v>100000</v>
      </c>
      <c r="D47" s="72">
        <f t="shared" si="2"/>
        <v>8333.3333333333339</v>
      </c>
      <c r="E47" s="72">
        <f t="shared" ref="E47:O47" si="37">D47</f>
        <v>8333.3333333333339</v>
      </c>
      <c r="F47" s="72">
        <f t="shared" si="37"/>
        <v>8333.3333333333339</v>
      </c>
      <c r="G47" s="72">
        <f t="shared" si="37"/>
        <v>8333.3333333333339</v>
      </c>
      <c r="H47" s="72">
        <f t="shared" si="37"/>
        <v>8333.3333333333339</v>
      </c>
      <c r="I47" s="72">
        <f t="shared" si="37"/>
        <v>8333.3333333333339</v>
      </c>
      <c r="J47" s="72">
        <f t="shared" si="37"/>
        <v>8333.3333333333339</v>
      </c>
      <c r="K47" s="72">
        <f t="shared" si="37"/>
        <v>8333.3333333333339</v>
      </c>
      <c r="L47" s="72">
        <f t="shared" si="37"/>
        <v>8333.3333333333339</v>
      </c>
      <c r="M47" s="72">
        <f t="shared" si="37"/>
        <v>8333.3333333333339</v>
      </c>
      <c r="N47" s="72">
        <f t="shared" si="37"/>
        <v>8333.3333333333339</v>
      </c>
      <c r="O47" s="72">
        <f t="shared" si="37"/>
        <v>8333.3333333333339</v>
      </c>
    </row>
    <row r="48" spans="1:15" ht="30" customHeight="1" x14ac:dyDescent="0.2">
      <c r="A48" s="74">
        <v>32701</v>
      </c>
      <c r="B48" s="73" t="s">
        <v>128</v>
      </c>
      <c r="C48" s="72">
        <v>300000</v>
      </c>
      <c r="D48" s="72">
        <f t="shared" si="2"/>
        <v>25000</v>
      </c>
      <c r="E48" s="72">
        <f t="shared" ref="E48:O48" si="38">D48</f>
        <v>25000</v>
      </c>
      <c r="F48" s="72">
        <f t="shared" si="38"/>
        <v>25000</v>
      </c>
      <c r="G48" s="72">
        <f t="shared" si="38"/>
        <v>25000</v>
      </c>
      <c r="H48" s="72">
        <f t="shared" si="38"/>
        <v>25000</v>
      </c>
      <c r="I48" s="72">
        <f t="shared" si="38"/>
        <v>25000</v>
      </c>
      <c r="J48" s="72">
        <f t="shared" si="38"/>
        <v>25000</v>
      </c>
      <c r="K48" s="72">
        <f t="shared" si="38"/>
        <v>25000</v>
      </c>
      <c r="L48" s="72">
        <f t="shared" si="38"/>
        <v>25000</v>
      </c>
      <c r="M48" s="72">
        <f t="shared" si="38"/>
        <v>25000</v>
      </c>
      <c r="N48" s="72">
        <f t="shared" si="38"/>
        <v>25000</v>
      </c>
      <c r="O48" s="72">
        <f t="shared" si="38"/>
        <v>25000</v>
      </c>
    </row>
    <row r="49" spans="1:15" ht="39" customHeight="1" x14ac:dyDescent="0.2">
      <c r="A49" s="74">
        <v>33101</v>
      </c>
      <c r="B49" s="73" t="s">
        <v>127</v>
      </c>
      <c r="C49" s="72">
        <v>550000</v>
      </c>
      <c r="D49" s="72">
        <f t="shared" si="2"/>
        <v>45833.333333333336</v>
      </c>
      <c r="E49" s="72">
        <f t="shared" ref="E49:O49" si="39">D49</f>
        <v>45833.333333333336</v>
      </c>
      <c r="F49" s="72">
        <f t="shared" si="39"/>
        <v>45833.333333333336</v>
      </c>
      <c r="G49" s="72">
        <f t="shared" si="39"/>
        <v>45833.333333333336</v>
      </c>
      <c r="H49" s="72">
        <f t="shared" si="39"/>
        <v>45833.333333333336</v>
      </c>
      <c r="I49" s="72">
        <f t="shared" si="39"/>
        <v>45833.333333333336</v>
      </c>
      <c r="J49" s="72">
        <f t="shared" si="39"/>
        <v>45833.333333333336</v>
      </c>
      <c r="K49" s="72">
        <f t="shared" si="39"/>
        <v>45833.333333333336</v>
      </c>
      <c r="L49" s="72">
        <f t="shared" si="39"/>
        <v>45833.333333333336</v>
      </c>
      <c r="M49" s="72">
        <f t="shared" si="39"/>
        <v>45833.333333333336</v>
      </c>
      <c r="N49" s="72">
        <f t="shared" si="39"/>
        <v>45833.333333333336</v>
      </c>
      <c r="O49" s="72">
        <f t="shared" si="39"/>
        <v>45833.333333333336</v>
      </c>
    </row>
    <row r="50" spans="1:15" ht="39" customHeight="1" x14ac:dyDescent="0.2">
      <c r="A50" s="74">
        <v>33301</v>
      </c>
      <c r="B50" s="73" t="s">
        <v>126</v>
      </c>
      <c r="C50" s="72">
        <v>180000</v>
      </c>
      <c r="D50" s="72">
        <f t="shared" si="2"/>
        <v>15000</v>
      </c>
      <c r="E50" s="72">
        <f t="shared" ref="E50:O50" si="40">D50</f>
        <v>15000</v>
      </c>
      <c r="F50" s="72">
        <f t="shared" si="40"/>
        <v>15000</v>
      </c>
      <c r="G50" s="72">
        <f t="shared" si="40"/>
        <v>15000</v>
      </c>
      <c r="H50" s="72">
        <f t="shared" si="40"/>
        <v>15000</v>
      </c>
      <c r="I50" s="72">
        <f t="shared" si="40"/>
        <v>15000</v>
      </c>
      <c r="J50" s="72">
        <f t="shared" si="40"/>
        <v>15000</v>
      </c>
      <c r="K50" s="72">
        <f t="shared" si="40"/>
        <v>15000</v>
      </c>
      <c r="L50" s="72">
        <f t="shared" si="40"/>
        <v>15000</v>
      </c>
      <c r="M50" s="72">
        <f t="shared" si="40"/>
        <v>15000</v>
      </c>
      <c r="N50" s="72">
        <f t="shared" si="40"/>
        <v>15000</v>
      </c>
      <c r="O50" s="72">
        <f t="shared" si="40"/>
        <v>15000</v>
      </c>
    </row>
    <row r="51" spans="1:15" ht="39" customHeight="1" x14ac:dyDescent="0.2">
      <c r="A51" s="74">
        <v>33302</v>
      </c>
      <c r="B51" s="73" t="s">
        <v>125</v>
      </c>
      <c r="C51" s="72">
        <v>100000</v>
      </c>
      <c r="D51" s="72">
        <f t="shared" si="2"/>
        <v>8333.3333333333339</v>
      </c>
      <c r="E51" s="72">
        <f t="shared" ref="E51:O51" si="41">D51</f>
        <v>8333.3333333333339</v>
      </c>
      <c r="F51" s="72">
        <f t="shared" si="41"/>
        <v>8333.3333333333339</v>
      </c>
      <c r="G51" s="72">
        <f t="shared" si="41"/>
        <v>8333.3333333333339</v>
      </c>
      <c r="H51" s="72">
        <f t="shared" si="41"/>
        <v>8333.3333333333339</v>
      </c>
      <c r="I51" s="72">
        <f t="shared" si="41"/>
        <v>8333.3333333333339</v>
      </c>
      <c r="J51" s="72">
        <f t="shared" si="41"/>
        <v>8333.3333333333339</v>
      </c>
      <c r="K51" s="72">
        <f t="shared" si="41"/>
        <v>8333.3333333333339</v>
      </c>
      <c r="L51" s="72">
        <f t="shared" si="41"/>
        <v>8333.3333333333339</v>
      </c>
      <c r="M51" s="72">
        <f t="shared" si="41"/>
        <v>8333.3333333333339</v>
      </c>
      <c r="N51" s="72">
        <f t="shared" si="41"/>
        <v>8333.3333333333339</v>
      </c>
      <c r="O51" s="72">
        <f t="shared" si="41"/>
        <v>8333.3333333333339</v>
      </c>
    </row>
    <row r="52" spans="1:15" ht="39" customHeight="1" x14ac:dyDescent="0.2">
      <c r="A52" s="74">
        <v>33401</v>
      </c>
      <c r="B52" s="73" t="s">
        <v>124</v>
      </c>
      <c r="C52" s="72">
        <v>125000</v>
      </c>
      <c r="D52" s="72">
        <f t="shared" si="2"/>
        <v>10416.666666666666</v>
      </c>
      <c r="E52" s="72">
        <f t="shared" ref="E52:O52" si="42">D52</f>
        <v>10416.666666666666</v>
      </c>
      <c r="F52" s="72">
        <f t="shared" si="42"/>
        <v>10416.666666666666</v>
      </c>
      <c r="G52" s="72">
        <f t="shared" si="42"/>
        <v>10416.666666666666</v>
      </c>
      <c r="H52" s="72">
        <f t="shared" si="42"/>
        <v>10416.666666666666</v>
      </c>
      <c r="I52" s="72">
        <f t="shared" si="42"/>
        <v>10416.666666666666</v>
      </c>
      <c r="J52" s="72">
        <f t="shared" si="42"/>
        <v>10416.666666666666</v>
      </c>
      <c r="K52" s="72">
        <f t="shared" si="42"/>
        <v>10416.666666666666</v>
      </c>
      <c r="L52" s="72">
        <f t="shared" si="42"/>
        <v>10416.666666666666</v>
      </c>
      <c r="M52" s="72">
        <f t="shared" si="42"/>
        <v>10416.666666666666</v>
      </c>
      <c r="N52" s="72">
        <f t="shared" si="42"/>
        <v>10416.666666666666</v>
      </c>
      <c r="O52" s="72">
        <f t="shared" si="42"/>
        <v>10416.666666666666</v>
      </c>
    </row>
    <row r="53" spans="1:15" ht="39" customHeight="1" x14ac:dyDescent="0.2">
      <c r="A53" s="74">
        <v>33603</v>
      </c>
      <c r="B53" s="73" t="s">
        <v>101</v>
      </c>
      <c r="C53" s="72">
        <v>150000</v>
      </c>
      <c r="D53" s="72">
        <f t="shared" si="2"/>
        <v>12500</v>
      </c>
      <c r="E53" s="72">
        <f t="shared" ref="E53:O53" si="43">D53</f>
        <v>12500</v>
      </c>
      <c r="F53" s="72">
        <f t="shared" si="43"/>
        <v>12500</v>
      </c>
      <c r="G53" s="72">
        <f t="shared" si="43"/>
        <v>12500</v>
      </c>
      <c r="H53" s="72">
        <f t="shared" si="43"/>
        <v>12500</v>
      </c>
      <c r="I53" s="72">
        <f t="shared" si="43"/>
        <v>12500</v>
      </c>
      <c r="J53" s="72">
        <f t="shared" si="43"/>
        <v>12500</v>
      </c>
      <c r="K53" s="72">
        <f t="shared" si="43"/>
        <v>12500</v>
      </c>
      <c r="L53" s="72">
        <f t="shared" si="43"/>
        <v>12500</v>
      </c>
      <c r="M53" s="72">
        <f t="shared" si="43"/>
        <v>12500</v>
      </c>
      <c r="N53" s="72">
        <f t="shared" si="43"/>
        <v>12500</v>
      </c>
      <c r="O53" s="72">
        <f t="shared" si="43"/>
        <v>12500</v>
      </c>
    </row>
    <row r="54" spans="1:15" ht="39" customHeight="1" x14ac:dyDescent="0.2">
      <c r="A54" s="74">
        <v>33605</v>
      </c>
      <c r="B54" s="73" t="s">
        <v>123</v>
      </c>
      <c r="C54" s="72">
        <v>30000</v>
      </c>
      <c r="D54" s="72">
        <f t="shared" si="2"/>
        <v>2500</v>
      </c>
      <c r="E54" s="72">
        <f t="shared" ref="E54:O54" si="44">D54</f>
        <v>2500</v>
      </c>
      <c r="F54" s="72">
        <f t="shared" si="44"/>
        <v>2500</v>
      </c>
      <c r="G54" s="72">
        <f t="shared" si="44"/>
        <v>2500</v>
      </c>
      <c r="H54" s="72">
        <f t="shared" si="44"/>
        <v>2500</v>
      </c>
      <c r="I54" s="72">
        <f t="shared" si="44"/>
        <v>2500</v>
      </c>
      <c r="J54" s="72">
        <f t="shared" si="44"/>
        <v>2500</v>
      </c>
      <c r="K54" s="72">
        <f t="shared" si="44"/>
        <v>2500</v>
      </c>
      <c r="L54" s="72">
        <f t="shared" si="44"/>
        <v>2500</v>
      </c>
      <c r="M54" s="72">
        <f t="shared" si="44"/>
        <v>2500</v>
      </c>
      <c r="N54" s="72">
        <f t="shared" si="44"/>
        <v>2500</v>
      </c>
      <c r="O54" s="72">
        <f t="shared" si="44"/>
        <v>2500</v>
      </c>
    </row>
    <row r="55" spans="1:15" ht="39" customHeight="1" x14ac:dyDescent="0.2">
      <c r="A55" s="74">
        <v>33701</v>
      </c>
      <c r="B55" s="73" t="s">
        <v>122</v>
      </c>
      <c r="C55" s="72">
        <v>100000</v>
      </c>
      <c r="D55" s="72">
        <f t="shared" si="2"/>
        <v>8333.3333333333339</v>
      </c>
      <c r="E55" s="72">
        <f t="shared" ref="E55:O55" si="45">D55</f>
        <v>8333.3333333333339</v>
      </c>
      <c r="F55" s="72">
        <f t="shared" si="45"/>
        <v>8333.3333333333339</v>
      </c>
      <c r="G55" s="72">
        <f t="shared" si="45"/>
        <v>8333.3333333333339</v>
      </c>
      <c r="H55" s="72">
        <f t="shared" si="45"/>
        <v>8333.3333333333339</v>
      </c>
      <c r="I55" s="72">
        <f t="shared" si="45"/>
        <v>8333.3333333333339</v>
      </c>
      <c r="J55" s="72">
        <f t="shared" si="45"/>
        <v>8333.3333333333339</v>
      </c>
      <c r="K55" s="72">
        <f t="shared" si="45"/>
        <v>8333.3333333333339</v>
      </c>
      <c r="L55" s="72">
        <f t="shared" si="45"/>
        <v>8333.3333333333339</v>
      </c>
      <c r="M55" s="72">
        <f t="shared" si="45"/>
        <v>8333.3333333333339</v>
      </c>
      <c r="N55" s="72">
        <f t="shared" si="45"/>
        <v>8333.3333333333339</v>
      </c>
      <c r="O55" s="72">
        <f t="shared" si="45"/>
        <v>8333.3333333333339</v>
      </c>
    </row>
    <row r="56" spans="1:15" ht="30" customHeight="1" x14ac:dyDescent="0.2">
      <c r="A56" s="74">
        <v>33801</v>
      </c>
      <c r="B56" s="73" t="s">
        <v>50</v>
      </c>
      <c r="C56" s="72">
        <v>700000</v>
      </c>
      <c r="D56" s="72">
        <f t="shared" si="2"/>
        <v>58333.333333333336</v>
      </c>
      <c r="E56" s="72">
        <f t="shared" ref="E56:O56" si="46">D56</f>
        <v>58333.333333333336</v>
      </c>
      <c r="F56" s="72">
        <f t="shared" si="46"/>
        <v>58333.333333333336</v>
      </c>
      <c r="G56" s="72">
        <f t="shared" si="46"/>
        <v>58333.333333333336</v>
      </c>
      <c r="H56" s="72">
        <f t="shared" si="46"/>
        <v>58333.333333333336</v>
      </c>
      <c r="I56" s="72">
        <f t="shared" si="46"/>
        <v>58333.333333333336</v>
      </c>
      <c r="J56" s="72">
        <f t="shared" si="46"/>
        <v>58333.333333333336</v>
      </c>
      <c r="K56" s="72">
        <f t="shared" si="46"/>
        <v>58333.333333333336</v>
      </c>
      <c r="L56" s="72">
        <f t="shared" si="46"/>
        <v>58333.333333333336</v>
      </c>
      <c r="M56" s="72">
        <f t="shared" si="46"/>
        <v>58333.333333333336</v>
      </c>
      <c r="N56" s="72">
        <f t="shared" si="46"/>
        <v>58333.333333333336</v>
      </c>
      <c r="O56" s="72">
        <f t="shared" si="46"/>
        <v>58333.333333333336</v>
      </c>
    </row>
    <row r="57" spans="1:15" ht="30" customHeight="1" x14ac:dyDescent="0.2">
      <c r="A57" s="74">
        <v>34101</v>
      </c>
      <c r="B57" s="73" t="s">
        <v>91</v>
      </c>
      <c r="C57" s="72">
        <v>125000</v>
      </c>
      <c r="D57" s="72">
        <f t="shared" si="2"/>
        <v>10416.666666666666</v>
      </c>
      <c r="E57" s="72">
        <f t="shared" ref="E57:O57" si="47">D57</f>
        <v>10416.666666666666</v>
      </c>
      <c r="F57" s="72">
        <f t="shared" si="47"/>
        <v>10416.666666666666</v>
      </c>
      <c r="G57" s="72">
        <f t="shared" si="47"/>
        <v>10416.666666666666</v>
      </c>
      <c r="H57" s="72">
        <f t="shared" si="47"/>
        <v>10416.666666666666</v>
      </c>
      <c r="I57" s="72">
        <f t="shared" si="47"/>
        <v>10416.666666666666</v>
      </c>
      <c r="J57" s="72">
        <f t="shared" si="47"/>
        <v>10416.666666666666</v>
      </c>
      <c r="K57" s="72">
        <f t="shared" si="47"/>
        <v>10416.666666666666</v>
      </c>
      <c r="L57" s="72">
        <f t="shared" si="47"/>
        <v>10416.666666666666</v>
      </c>
      <c r="M57" s="72">
        <f t="shared" si="47"/>
        <v>10416.666666666666</v>
      </c>
      <c r="N57" s="72">
        <f t="shared" si="47"/>
        <v>10416.666666666666</v>
      </c>
      <c r="O57" s="72">
        <f t="shared" si="47"/>
        <v>10416.666666666666</v>
      </c>
    </row>
    <row r="58" spans="1:15" ht="30" customHeight="1" x14ac:dyDescent="0.2">
      <c r="A58" s="74">
        <v>34401</v>
      </c>
      <c r="B58" s="73" t="s">
        <v>121</v>
      </c>
      <c r="C58" s="72">
        <v>219119.26</v>
      </c>
      <c r="D58" s="72"/>
      <c r="E58" s="72"/>
      <c r="F58" s="72"/>
      <c r="G58" s="72"/>
      <c r="H58" s="72"/>
      <c r="I58" s="72">
        <f>C58</f>
        <v>219119.26</v>
      </c>
      <c r="J58" s="72"/>
      <c r="K58" s="72"/>
      <c r="L58" s="72"/>
      <c r="M58" s="72"/>
      <c r="N58" s="72"/>
      <c r="O58" s="72">
        <f>I58</f>
        <v>219119.26</v>
      </c>
    </row>
    <row r="59" spans="1:15" ht="30" customHeight="1" x14ac:dyDescent="0.2">
      <c r="A59" s="74">
        <v>34501</v>
      </c>
      <c r="B59" s="73" t="s">
        <v>120</v>
      </c>
      <c r="C59" s="72">
        <v>135740.57</v>
      </c>
      <c r="D59" s="72"/>
      <c r="E59" s="72"/>
      <c r="F59" s="72"/>
      <c r="G59" s="72"/>
      <c r="H59" s="72"/>
      <c r="I59" s="72">
        <f>C59</f>
        <v>135740.57</v>
      </c>
      <c r="J59" s="72"/>
      <c r="K59" s="72"/>
      <c r="L59" s="72"/>
      <c r="M59" s="72"/>
      <c r="N59" s="72"/>
      <c r="O59" s="72">
        <f>I59</f>
        <v>135740.57</v>
      </c>
    </row>
    <row r="60" spans="1:15" ht="30" customHeight="1" x14ac:dyDescent="0.2">
      <c r="A60" s="74">
        <v>35101</v>
      </c>
      <c r="B60" s="73" t="s">
        <v>92</v>
      </c>
      <c r="C60" s="72">
        <v>135000</v>
      </c>
      <c r="D60" s="72">
        <f t="shared" ref="D60:D76" si="48">C60/12</f>
        <v>11250</v>
      </c>
      <c r="E60" s="72">
        <f t="shared" ref="E60:O60" si="49">D60</f>
        <v>11250</v>
      </c>
      <c r="F60" s="72">
        <f t="shared" si="49"/>
        <v>11250</v>
      </c>
      <c r="G60" s="72">
        <f t="shared" si="49"/>
        <v>11250</v>
      </c>
      <c r="H60" s="72">
        <f t="shared" si="49"/>
        <v>11250</v>
      </c>
      <c r="I60" s="72">
        <f t="shared" si="49"/>
        <v>11250</v>
      </c>
      <c r="J60" s="72">
        <f t="shared" si="49"/>
        <v>11250</v>
      </c>
      <c r="K60" s="72">
        <f t="shared" si="49"/>
        <v>11250</v>
      </c>
      <c r="L60" s="72">
        <f t="shared" si="49"/>
        <v>11250</v>
      </c>
      <c r="M60" s="72">
        <f t="shared" si="49"/>
        <v>11250</v>
      </c>
      <c r="N60" s="72">
        <f t="shared" si="49"/>
        <v>11250</v>
      </c>
      <c r="O60" s="72">
        <f t="shared" si="49"/>
        <v>11250</v>
      </c>
    </row>
    <row r="61" spans="1:15" ht="30" customHeight="1" x14ac:dyDescent="0.2">
      <c r="A61" s="74">
        <v>35201</v>
      </c>
      <c r="B61" s="73" t="s">
        <v>119</v>
      </c>
      <c r="C61" s="72">
        <v>50000</v>
      </c>
      <c r="D61" s="72">
        <f t="shared" si="48"/>
        <v>4166.666666666667</v>
      </c>
      <c r="E61" s="72">
        <f t="shared" ref="E61:O61" si="50">D61</f>
        <v>4166.666666666667</v>
      </c>
      <c r="F61" s="72">
        <f t="shared" si="50"/>
        <v>4166.666666666667</v>
      </c>
      <c r="G61" s="72">
        <f t="shared" si="50"/>
        <v>4166.666666666667</v>
      </c>
      <c r="H61" s="72">
        <f t="shared" si="50"/>
        <v>4166.666666666667</v>
      </c>
      <c r="I61" s="72">
        <f t="shared" si="50"/>
        <v>4166.666666666667</v>
      </c>
      <c r="J61" s="72">
        <f t="shared" si="50"/>
        <v>4166.666666666667</v>
      </c>
      <c r="K61" s="72">
        <f t="shared" si="50"/>
        <v>4166.666666666667</v>
      </c>
      <c r="L61" s="72">
        <f t="shared" si="50"/>
        <v>4166.666666666667</v>
      </c>
      <c r="M61" s="72">
        <f t="shared" si="50"/>
        <v>4166.666666666667</v>
      </c>
      <c r="N61" s="72">
        <f t="shared" si="50"/>
        <v>4166.666666666667</v>
      </c>
      <c r="O61" s="72">
        <f t="shared" si="50"/>
        <v>4166.666666666667</v>
      </c>
    </row>
    <row r="62" spans="1:15" ht="30" customHeight="1" x14ac:dyDescent="0.2">
      <c r="A62" s="74">
        <v>35302</v>
      </c>
      <c r="B62" s="73" t="s">
        <v>118</v>
      </c>
      <c r="C62" s="72">
        <v>10000</v>
      </c>
      <c r="D62" s="72">
        <f t="shared" si="48"/>
        <v>833.33333333333337</v>
      </c>
      <c r="E62" s="72">
        <f t="shared" ref="E62:O62" si="51">D62</f>
        <v>833.33333333333337</v>
      </c>
      <c r="F62" s="72">
        <f t="shared" si="51"/>
        <v>833.33333333333337</v>
      </c>
      <c r="G62" s="72">
        <f t="shared" si="51"/>
        <v>833.33333333333337</v>
      </c>
      <c r="H62" s="72">
        <f t="shared" si="51"/>
        <v>833.33333333333337</v>
      </c>
      <c r="I62" s="72">
        <f t="shared" si="51"/>
        <v>833.33333333333337</v>
      </c>
      <c r="J62" s="72">
        <f t="shared" si="51"/>
        <v>833.33333333333337</v>
      </c>
      <c r="K62" s="72">
        <f t="shared" si="51"/>
        <v>833.33333333333337</v>
      </c>
      <c r="L62" s="72">
        <f t="shared" si="51"/>
        <v>833.33333333333337</v>
      </c>
      <c r="M62" s="72">
        <f t="shared" si="51"/>
        <v>833.33333333333337</v>
      </c>
      <c r="N62" s="72">
        <f t="shared" si="51"/>
        <v>833.33333333333337</v>
      </c>
      <c r="O62" s="72">
        <f t="shared" si="51"/>
        <v>833.33333333333337</v>
      </c>
    </row>
    <row r="63" spans="1:15" ht="30" customHeight="1" x14ac:dyDescent="0.2">
      <c r="A63" s="74">
        <v>35501</v>
      </c>
      <c r="B63" s="73" t="s">
        <v>103</v>
      </c>
      <c r="C63" s="72">
        <v>25000</v>
      </c>
      <c r="D63" s="72">
        <f t="shared" si="48"/>
        <v>2083.3333333333335</v>
      </c>
      <c r="E63" s="72">
        <f t="shared" ref="E63:O63" si="52">D63</f>
        <v>2083.3333333333335</v>
      </c>
      <c r="F63" s="72">
        <f t="shared" si="52"/>
        <v>2083.3333333333335</v>
      </c>
      <c r="G63" s="72">
        <f t="shared" si="52"/>
        <v>2083.3333333333335</v>
      </c>
      <c r="H63" s="72">
        <f t="shared" si="52"/>
        <v>2083.3333333333335</v>
      </c>
      <c r="I63" s="72">
        <f t="shared" si="52"/>
        <v>2083.3333333333335</v>
      </c>
      <c r="J63" s="72">
        <f t="shared" si="52"/>
        <v>2083.3333333333335</v>
      </c>
      <c r="K63" s="72">
        <f t="shared" si="52"/>
        <v>2083.3333333333335</v>
      </c>
      <c r="L63" s="72">
        <f t="shared" si="52"/>
        <v>2083.3333333333335</v>
      </c>
      <c r="M63" s="72">
        <f t="shared" si="52"/>
        <v>2083.3333333333335</v>
      </c>
      <c r="N63" s="72">
        <f t="shared" si="52"/>
        <v>2083.3333333333335</v>
      </c>
      <c r="O63" s="72">
        <f t="shared" si="52"/>
        <v>2083.3333333333335</v>
      </c>
    </row>
    <row r="64" spans="1:15" ht="30" customHeight="1" x14ac:dyDescent="0.2">
      <c r="A64" s="74">
        <v>35701</v>
      </c>
      <c r="B64" s="73" t="s">
        <v>117</v>
      </c>
      <c r="C64" s="72">
        <v>3500</v>
      </c>
      <c r="D64" s="72">
        <f t="shared" si="48"/>
        <v>291.66666666666669</v>
      </c>
      <c r="E64" s="72">
        <f t="shared" ref="E64:O64" si="53">D64</f>
        <v>291.66666666666669</v>
      </c>
      <c r="F64" s="72">
        <f t="shared" si="53"/>
        <v>291.66666666666669</v>
      </c>
      <c r="G64" s="72">
        <f t="shared" si="53"/>
        <v>291.66666666666669</v>
      </c>
      <c r="H64" s="72">
        <f t="shared" si="53"/>
        <v>291.66666666666669</v>
      </c>
      <c r="I64" s="72">
        <f t="shared" si="53"/>
        <v>291.66666666666669</v>
      </c>
      <c r="J64" s="72">
        <f t="shared" si="53"/>
        <v>291.66666666666669</v>
      </c>
      <c r="K64" s="72">
        <f t="shared" si="53"/>
        <v>291.66666666666669</v>
      </c>
      <c r="L64" s="72">
        <f t="shared" si="53"/>
        <v>291.66666666666669</v>
      </c>
      <c r="M64" s="72">
        <f t="shared" si="53"/>
        <v>291.66666666666669</v>
      </c>
      <c r="N64" s="72">
        <f t="shared" si="53"/>
        <v>291.66666666666669</v>
      </c>
      <c r="O64" s="72">
        <f t="shared" si="53"/>
        <v>291.66666666666669</v>
      </c>
    </row>
    <row r="65" spans="1:15" ht="30" customHeight="1" x14ac:dyDescent="0.2">
      <c r="A65" s="74">
        <v>35801</v>
      </c>
      <c r="B65" s="73" t="s">
        <v>93</v>
      </c>
      <c r="C65" s="72">
        <v>1210000</v>
      </c>
      <c r="D65" s="72">
        <f t="shared" si="48"/>
        <v>100833.33333333333</v>
      </c>
      <c r="E65" s="72">
        <f t="shared" ref="E65:O65" si="54">D65</f>
        <v>100833.33333333333</v>
      </c>
      <c r="F65" s="72">
        <f t="shared" si="54"/>
        <v>100833.33333333333</v>
      </c>
      <c r="G65" s="72">
        <f t="shared" si="54"/>
        <v>100833.33333333333</v>
      </c>
      <c r="H65" s="72">
        <f t="shared" si="54"/>
        <v>100833.33333333333</v>
      </c>
      <c r="I65" s="72">
        <f t="shared" si="54"/>
        <v>100833.33333333333</v>
      </c>
      <c r="J65" s="72">
        <f t="shared" si="54"/>
        <v>100833.33333333333</v>
      </c>
      <c r="K65" s="72">
        <f t="shared" si="54"/>
        <v>100833.33333333333</v>
      </c>
      <c r="L65" s="72">
        <f t="shared" si="54"/>
        <v>100833.33333333333</v>
      </c>
      <c r="M65" s="72">
        <f t="shared" si="54"/>
        <v>100833.33333333333</v>
      </c>
      <c r="N65" s="72">
        <f t="shared" si="54"/>
        <v>100833.33333333333</v>
      </c>
      <c r="O65" s="72">
        <f t="shared" si="54"/>
        <v>100833.33333333333</v>
      </c>
    </row>
    <row r="66" spans="1:15" ht="30" customHeight="1" x14ac:dyDescent="0.2">
      <c r="A66" s="74">
        <v>35901</v>
      </c>
      <c r="B66" s="73" t="s">
        <v>104</v>
      </c>
      <c r="C66" s="72">
        <v>75000</v>
      </c>
      <c r="D66" s="72">
        <f t="shared" si="48"/>
        <v>6250</v>
      </c>
      <c r="E66" s="72">
        <f t="shared" ref="E66:O66" si="55">D66</f>
        <v>6250</v>
      </c>
      <c r="F66" s="72">
        <f t="shared" si="55"/>
        <v>6250</v>
      </c>
      <c r="G66" s="72">
        <f t="shared" si="55"/>
        <v>6250</v>
      </c>
      <c r="H66" s="72">
        <f t="shared" si="55"/>
        <v>6250</v>
      </c>
      <c r="I66" s="72">
        <f t="shared" si="55"/>
        <v>6250</v>
      </c>
      <c r="J66" s="72">
        <f t="shared" si="55"/>
        <v>6250</v>
      </c>
      <c r="K66" s="72">
        <f t="shared" si="55"/>
        <v>6250</v>
      </c>
      <c r="L66" s="72">
        <f t="shared" si="55"/>
        <v>6250</v>
      </c>
      <c r="M66" s="72">
        <f t="shared" si="55"/>
        <v>6250</v>
      </c>
      <c r="N66" s="72">
        <f t="shared" si="55"/>
        <v>6250</v>
      </c>
      <c r="O66" s="72">
        <f t="shared" si="55"/>
        <v>6250</v>
      </c>
    </row>
    <row r="67" spans="1:15" ht="30" customHeight="1" x14ac:dyDescent="0.2">
      <c r="A67" s="74">
        <v>36901</v>
      </c>
      <c r="B67" s="73" t="s">
        <v>116</v>
      </c>
      <c r="C67" s="72">
        <v>5000</v>
      </c>
      <c r="D67" s="72">
        <f t="shared" si="48"/>
        <v>416.66666666666669</v>
      </c>
      <c r="E67" s="72">
        <f t="shared" ref="E67:O67" si="56">D67</f>
        <v>416.66666666666669</v>
      </c>
      <c r="F67" s="72">
        <f t="shared" si="56"/>
        <v>416.66666666666669</v>
      </c>
      <c r="G67" s="72">
        <f t="shared" si="56"/>
        <v>416.66666666666669</v>
      </c>
      <c r="H67" s="72">
        <f t="shared" si="56"/>
        <v>416.66666666666669</v>
      </c>
      <c r="I67" s="72">
        <f t="shared" si="56"/>
        <v>416.66666666666669</v>
      </c>
      <c r="J67" s="72">
        <f t="shared" si="56"/>
        <v>416.66666666666669</v>
      </c>
      <c r="K67" s="72">
        <f t="shared" si="56"/>
        <v>416.66666666666669</v>
      </c>
      <c r="L67" s="72">
        <f t="shared" si="56"/>
        <v>416.66666666666669</v>
      </c>
      <c r="M67" s="72">
        <f t="shared" si="56"/>
        <v>416.66666666666669</v>
      </c>
      <c r="N67" s="72">
        <f t="shared" si="56"/>
        <v>416.66666666666669</v>
      </c>
      <c r="O67" s="72">
        <f t="shared" si="56"/>
        <v>416.66666666666669</v>
      </c>
    </row>
    <row r="68" spans="1:15" ht="30" customHeight="1" x14ac:dyDescent="0.2">
      <c r="A68" s="74">
        <v>37101</v>
      </c>
      <c r="B68" s="73" t="s">
        <v>105</v>
      </c>
      <c r="C68" s="72">
        <v>200000</v>
      </c>
      <c r="D68" s="72">
        <f t="shared" si="48"/>
        <v>16666.666666666668</v>
      </c>
      <c r="E68" s="72">
        <f t="shared" ref="E68:O68" si="57">D68</f>
        <v>16666.666666666668</v>
      </c>
      <c r="F68" s="72">
        <f t="shared" si="57"/>
        <v>16666.666666666668</v>
      </c>
      <c r="G68" s="72">
        <f t="shared" si="57"/>
        <v>16666.666666666668</v>
      </c>
      <c r="H68" s="72">
        <f t="shared" si="57"/>
        <v>16666.666666666668</v>
      </c>
      <c r="I68" s="72">
        <f t="shared" si="57"/>
        <v>16666.666666666668</v>
      </c>
      <c r="J68" s="72">
        <f t="shared" si="57"/>
        <v>16666.666666666668</v>
      </c>
      <c r="K68" s="72">
        <f t="shared" si="57"/>
        <v>16666.666666666668</v>
      </c>
      <c r="L68" s="72">
        <f t="shared" si="57"/>
        <v>16666.666666666668</v>
      </c>
      <c r="M68" s="72">
        <f t="shared" si="57"/>
        <v>16666.666666666668</v>
      </c>
      <c r="N68" s="72">
        <f t="shared" si="57"/>
        <v>16666.666666666668</v>
      </c>
      <c r="O68" s="72">
        <f t="shared" si="57"/>
        <v>16666.666666666668</v>
      </c>
    </row>
    <row r="69" spans="1:15" ht="30" customHeight="1" x14ac:dyDescent="0.2">
      <c r="A69" s="74">
        <v>37201</v>
      </c>
      <c r="B69" s="73" t="s">
        <v>106</v>
      </c>
      <c r="C69" s="72">
        <v>30000</v>
      </c>
      <c r="D69" s="72">
        <f t="shared" si="48"/>
        <v>2500</v>
      </c>
      <c r="E69" s="72">
        <f t="shared" ref="E69:O69" si="58">D69</f>
        <v>2500</v>
      </c>
      <c r="F69" s="72">
        <f t="shared" si="58"/>
        <v>2500</v>
      </c>
      <c r="G69" s="72">
        <f t="shared" si="58"/>
        <v>2500</v>
      </c>
      <c r="H69" s="72">
        <f t="shared" si="58"/>
        <v>2500</v>
      </c>
      <c r="I69" s="72">
        <f t="shared" si="58"/>
        <v>2500</v>
      </c>
      <c r="J69" s="72">
        <f t="shared" si="58"/>
        <v>2500</v>
      </c>
      <c r="K69" s="72">
        <f t="shared" si="58"/>
        <v>2500</v>
      </c>
      <c r="L69" s="72">
        <f t="shared" si="58"/>
        <v>2500</v>
      </c>
      <c r="M69" s="72">
        <f t="shared" si="58"/>
        <v>2500</v>
      </c>
      <c r="N69" s="72">
        <f t="shared" si="58"/>
        <v>2500</v>
      </c>
      <c r="O69" s="72">
        <f t="shared" si="58"/>
        <v>2500</v>
      </c>
    </row>
    <row r="70" spans="1:15" ht="30" customHeight="1" x14ac:dyDescent="0.2">
      <c r="A70" s="74">
        <v>37501</v>
      </c>
      <c r="B70" s="73" t="s">
        <v>115</v>
      </c>
      <c r="C70" s="72">
        <v>265000</v>
      </c>
      <c r="D70" s="72">
        <f t="shared" si="48"/>
        <v>22083.333333333332</v>
      </c>
      <c r="E70" s="72">
        <f t="shared" ref="E70:O70" si="59">D70</f>
        <v>22083.333333333332</v>
      </c>
      <c r="F70" s="72">
        <f t="shared" si="59"/>
        <v>22083.333333333332</v>
      </c>
      <c r="G70" s="72">
        <f t="shared" si="59"/>
        <v>22083.333333333332</v>
      </c>
      <c r="H70" s="72">
        <f t="shared" si="59"/>
        <v>22083.333333333332</v>
      </c>
      <c r="I70" s="72">
        <f t="shared" si="59"/>
        <v>22083.333333333332</v>
      </c>
      <c r="J70" s="72">
        <f t="shared" si="59"/>
        <v>22083.333333333332</v>
      </c>
      <c r="K70" s="72">
        <f t="shared" si="59"/>
        <v>22083.333333333332</v>
      </c>
      <c r="L70" s="72">
        <f t="shared" si="59"/>
        <v>22083.333333333332</v>
      </c>
      <c r="M70" s="72">
        <f t="shared" si="59"/>
        <v>22083.333333333332</v>
      </c>
      <c r="N70" s="72">
        <f t="shared" si="59"/>
        <v>22083.333333333332</v>
      </c>
      <c r="O70" s="72">
        <f t="shared" si="59"/>
        <v>22083.333333333332</v>
      </c>
    </row>
    <row r="71" spans="1:15" ht="30" customHeight="1" x14ac:dyDescent="0.2">
      <c r="A71" s="74">
        <v>37502</v>
      </c>
      <c r="B71" s="73" t="s">
        <v>94</v>
      </c>
      <c r="C71" s="72">
        <v>100000</v>
      </c>
      <c r="D71" s="72">
        <f t="shared" si="48"/>
        <v>8333.3333333333339</v>
      </c>
      <c r="E71" s="72">
        <f t="shared" ref="E71:O71" si="60">D71</f>
        <v>8333.3333333333339</v>
      </c>
      <c r="F71" s="72">
        <f t="shared" si="60"/>
        <v>8333.3333333333339</v>
      </c>
      <c r="G71" s="72">
        <f t="shared" si="60"/>
        <v>8333.3333333333339</v>
      </c>
      <c r="H71" s="72">
        <f t="shared" si="60"/>
        <v>8333.3333333333339</v>
      </c>
      <c r="I71" s="72">
        <f t="shared" si="60"/>
        <v>8333.3333333333339</v>
      </c>
      <c r="J71" s="72">
        <f t="shared" si="60"/>
        <v>8333.3333333333339</v>
      </c>
      <c r="K71" s="72">
        <f t="shared" si="60"/>
        <v>8333.3333333333339</v>
      </c>
      <c r="L71" s="72">
        <f t="shared" si="60"/>
        <v>8333.3333333333339</v>
      </c>
      <c r="M71" s="72">
        <f t="shared" si="60"/>
        <v>8333.3333333333339</v>
      </c>
      <c r="N71" s="72">
        <f t="shared" si="60"/>
        <v>8333.3333333333339</v>
      </c>
      <c r="O71" s="72">
        <f t="shared" si="60"/>
        <v>8333.3333333333339</v>
      </c>
    </row>
    <row r="72" spans="1:15" ht="30" customHeight="1" x14ac:dyDescent="0.2">
      <c r="A72" s="74">
        <v>37601</v>
      </c>
      <c r="B72" s="73" t="s">
        <v>114</v>
      </c>
      <c r="C72" s="72">
        <v>50000</v>
      </c>
      <c r="D72" s="72">
        <f t="shared" si="48"/>
        <v>4166.666666666667</v>
      </c>
      <c r="E72" s="72">
        <f t="shared" ref="E72:O72" si="61">D72</f>
        <v>4166.666666666667</v>
      </c>
      <c r="F72" s="72">
        <f t="shared" si="61"/>
        <v>4166.666666666667</v>
      </c>
      <c r="G72" s="72">
        <f t="shared" si="61"/>
        <v>4166.666666666667</v>
      </c>
      <c r="H72" s="72">
        <f t="shared" si="61"/>
        <v>4166.666666666667</v>
      </c>
      <c r="I72" s="72">
        <f t="shared" si="61"/>
        <v>4166.666666666667</v>
      </c>
      <c r="J72" s="72">
        <f t="shared" si="61"/>
        <v>4166.666666666667</v>
      </c>
      <c r="K72" s="72">
        <f t="shared" si="61"/>
        <v>4166.666666666667</v>
      </c>
      <c r="L72" s="72">
        <f t="shared" si="61"/>
        <v>4166.666666666667</v>
      </c>
      <c r="M72" s="72">
        <f t="shared" si="61"/>
        <v>4166.666666666667</v>
      </c>
      <c r="N72" s="72">
        <f t="shared" si="61"/>
        <v>4166.666666666667</v>
      </c>
      <c r="O72" s="72">
        <f t="shared" si="61"/>
        <v>4166.666666666667</v>
      </c>
    </row>
    <row r="73" spans="1:15" ht="30" customHeight="1" x14ac:dyDescent="0.2">
      <c r="A73" s="74">
        <v>37901</v>
      </c>
      <c r="B73" s="73" t="s">
        <v>113</v>
      </c>
      <c r="C73" s="72">
        <v>40180</v>
      </c>
      <c r="D73" s="72">
        <f t="shared" si="48"/>
        <v>3348.3333333333335</v>
      </c>
      <c r="E73" s="72">
        <f t="shared" ref="E73:O73" si="62">D73</f>
        <v>3348.3333333333335</v>
      </c>
      <c r="F73" s="72">
        <f t="shared" si="62"/>
        <v>3348.3333333333335</v>
      </c>
      <c r="G73" s="72">
        <f t="shared" si="62"/>
        <v>3348.3333333333335</v>
      </c>
      <c r="H73" s="72">
        <f t="shared" si="62"/>
        <v>3348.3333333333335</v>
      </c>
      <c r="I73" s="72">
        <f t="shared" si="62"/>
        <v>3348.3333333333335</v>
      </c>
      <c r="J73" s="72">
        <f t="shared" si="62"/>
        <v>3348.3333333333335</v>
      </c>
      <c r="K73" s="72">
        <f t="shared" si="62"/>
        <v>3348.3333333333335</v>
      </c>
      <c r="L73" s="72">
        <f t="shared" si="62"/>
        <v>3348.3333333333335</v>
      </c>
      <c r="M73" s="72">
        <f t="shared" si="62"/>
        <v>3348.3333333333335</v>
      </c>
      <c r="N73" s="72">
        <f t="shared" si="62"/>
        <v>3348.3333333333335</v>
      </c>
      <c r="O73" s="72">
        <f t="shared" si="62"/>
        <v>3348.3333333333335</v>
      </c>
    </row>
    <row r="74" spans="1:15" ht="30" customHeight="1" x14ac:dyDescent="0.2">
      <c r="A74" s="74">
        <v>38201</v>
      </c>
      <c r="B74" s="73" t="s">
        <v>102</v>
      </c>
      <c r="C74" s="72">
        <v>100000</v>
      </c>
      <c r="D74" s="72">
        <f t="shared" si="48"/>
        <v>8333.3333333333339</v>
      </c>
      <c r="E74" s="72">
        <f t="shared" ref="E74:O74" si="63">D74</f>
        <v>8333.3333333333339</v>
      </c>
      <c r="F74" s="72">
        <f t="shared" si="63"/>
        <v>8333.3333333333339</v>
      </c>
      <c r="G74" s="72">
        <f t="shared" si="63"/>
        <v>8333.3333333333339</v>
      </c>
      <c r="H74" s="72">
        <f t="shared" si="63"/>
        <v>8333.3333333333339</v>
      </c>
      <c r="I74" s="72">
        <f t="shared" si="63"/>
        <v>8333.3333333333339</v>
      </c>
      <c r="J74" s="72">
        <f t="shared" si="63"/>
        <v>8333.3333333333339</v>
      </c>
      <c r="K74" s="72">
        <f t="shared" si="63"/>
        <v>8333.3333333333339</v>
      </c>
      <c r="L74" s="72">
        <f t="shared" si="63"/>
        <v>8333.3333333333339</v>
      </c>
      <c r="M74" s="72">
        <f t="shared" si="63"/>
        <v>8333.3333333333339</v>
      </c>
      <c r="N74" s="72">
        <f t="shared" si="63"/>
        <v>8333.3333333333339</v>
      </c>
      <c r="O74" s="72">
        <f t="shared" si="63"/>
        <v>8333.3333333333339</v>
      </c>
    </row>
    <row r="75" spans="1:15" ht="30" customHeight="1" x14ac:dyDescent="0.2">
      <c r="A75" s="74">
        <v>38301</v>
      </c>
      <c r="B75" s="73" t="s">
        <v>108</v>
      </c>
      <c r="C75" s="72">
        <v>25000</v>
      </c>
      <c r="D75" s="72">
        <f t="shared" si="48"/>
        <v>2083.3333333333335</v>
      </c>
      <c r="E75" s="72">
        <f t="shared" ref="E75:O75" si="64">D75</f>
        <v>2083.3333333333335</v>
      </c>
      <c r="F75" s="72">
        <f t="shared" si="64"/>
        <v>2083.3333333333335</v>
      </c>
      <c r="G75" s="72">
        <f t="shared" si="64"/>
        <v>2083.3333333333335</v>
      </c>
      <c r="H75" s="72">
        <f t="shared" si="64"/>
        <v>2083.3333333333335</v>
      </c>
      <c r="I75" s="72">
        <f t="shared" si="64"/>
        <v>2083.3333333333335</v>
      </c>
      <c r="J75" s="72">
        <f t="shared" si="64"/>
        <v>2083.3333333333335</v>
      </c>
      <c r="K75" s="72">
        <f t="shared" si="64"/>
        <v>2083.3333333333335</v>
      </c>
      <c r="L75" s="72">
        <f t="shared" si="64"/>
        <v>2083.3333333333335</v>
      </c>
      <c r="M75" s="72">
        <f t="shared" si="64"/>
        <v>2083.3333333333335</v>
      </c>
      <c r="N75" s="72">
        <f t="shared" si="64"/>
        <v>2083.3333333333335</v>
      </c>
      <c r="O75" s="72">
        <f t="shared" si="64"/>
        <v>2083.3333333333335</v>
      </c>
    </row>
    <row r="76" spans="1:15" ht="30" customHeight="1" x14ac:dyDescent="0.2">
      <c r="A76" s="74">
        <v>39201</v>
      </c>
      <c r="B76" s="73" t="s">
        <v>112</v>
      </c>
      <c r="C76" s="72">
        <v>25000</v>
      </c>
      <c r="D76" s="72">
        <f t="shared" si="48"/>
        <v>2083.3333333333335</v>
      </c>
      <c r="E76" s="72">
        <f t="shared" ref="E76:O76" si="65">D76</f>
        <v>2083.3333333333335</v>
      </c>
      <c r="F76" s="72">
        <f t="shared" si="65"/>
        <v>2083.3333333333335</v>
      </c>
      <c r="G76" s="72">
        <f t="shared" si="65"/>
        <v>2083.3333333333335</v>
      </c>
      <c r="H76" s="72">
        <f t="shared" si="65"/>
        <v>2083.3333333333335</v>
      </c>
      <c r="I76" s="72">
        <f t="shared" si="65"/>
        <v>2083.3333333333335</v>
      </c>
      <c r="J76" s="72">
        <f t="shared" si="65"/>
        <v>2083.3333333333335</v>
      </c>
      <c r="K76" s="72">
        <f t="shared" si="65"/>
        <v>2083.3333333333335</v>
      </c>
      <c r="L76" s="72">
        <f t="shared" si="65"/>
        <v>2083.3333333333335</v>
      </c>
      <c r="M76" s="72">
        <f t="shared" si="65"/>
        <v>2083.3333333333335</v>
      </c>
      <c r="N76" s="72">
        <f t="shared" si="65"/>
        <v>2083.3333333333335</v>
      </c>
      <c r="O76" s="72">
        <f t="shared" si="65"/>
        <v>2083.3333333333335</v>
      </c>
    </row>
    <row r="77" spans="1:15" ht="30" customHeight="1" x14ac:dyDescent="0.2">
      <c r="A77" s="74">
        <v>39801</v>
      </c>
      <c r="B77" s="73" t="s">
        <v>97</v>
      </c>
      <c r="C77" s="72">
        <v>3415550</v>
      </c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>
        <f>C77</f>
        <v>3415550</v>
      </c>
    </row>
    <row r="78" spans="1:15" ht="30" customHeight="1" x14ac:dyDescent="0.2">
      <c r="A78" s="74">
        <v>39907</v>
      </c>
      <c r="B78" s="73" t="s">
        <v>111</v>
      </c>
      <c r="C78" s="72">
        <v>521144.36</v>
      </c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>
        <f>C78</f>
        <v>521144.36</v>
      </c>
    </row>
    <row r="79" spans="1:15" ht="30" customHeight="1" x14ac:dyDescent="0.2">
      <c r="A79" s="77">
        <v>5000</v>
      </c>
      <c r="B79" s="76" t="s">
        <v>51</v>
      </c>
      <c r="C79" s="75">
        <f>C80+C81</f>
        <v>723742.64</v>
      </c>
      <c r="D79" s="75">
        <f>C79/12</f>
        <v>60311.886666666665</v>
      </c>
      <c r="E79" s="75">
        <f t="shared" ref="E79:O79" si="66">D79</f>
        <v>60311.886666666665</v>
      </c>
      <c r="F79" s="75">
        <f t="shared" si="66"/>
        <v>60311.886666666665</v>
      </c>
      <c r="G79" s="75">
        <f t="shared" si="66"/>
        <v>60311.886666666665</v>
      </c>
      <c r="H79" s="75">
        <f t="shared" si="66"/>
        <v>60311.886666666665</v>
      </c>
      <c r="I79" s="75">
        <f t="shared" si="66"/>
        <v>60311.886666666665</v>
      </c>
      <c r="J79" s="75">
        <f t="shared" si="66"/>
        <v>60311.886666666665</v>
      </c>
      <c r="K79" s="75">
        <f t="shared" si="66"/>
        <v>60311.886666666665</v>
      </c>
      <c r="L79" s="75">
        <f t="shared" si="66"/>
        <v>60311.886666666665</v>
      </c>
      <c r="M79" s="75">
        <f t="shared" si="66"/>
        <v>60311.886666666665</v>
      </c>
      <c r="N79" s="75">
        <f t="shared" si="66"/>
        <v>60311.886666666665</v>
      </c>
      <c r="O79" s="75">
        <f t="shared" si="66"/>
        <v>60311.886666666665</v>
      </c>
    </row>
    <row r="80" spans="1:15" ht="30" customHeight="1" x14ac:dyDescent="0.2">
      <c r="A80" s="74">
        <v>51501</v>
      </c>
      <c r="B80" s="73" t="s">
        <v>110</v>
      </c>
      <c r="C80" s="72">
        <v>223742.64</v>
      </c>
      <c r="D80" s="72">
        <f>C80/12</f>
        <v>18645.22</v>
      </c>
      <c r="E80" s="72">
        <f t="shared" ref="E80:O80" si="67">D80</f>
        <v>18645.22</v>
      </c>
      <c r="F80" s="72">
        <f t="shared" si="67"/>
        <v>18645.22</v>
      </c>
      <c r="G80" s="72">
        <f t="shared" si="67"/>
        <v>18645.22</v>
      </c>
      <c r="H80" s="72">
        <f t="shared" si="67"/>
        <v>18645.22</v>
      </c>
      <c r="I80" s="72">
        <f t="shared" si="67"/>
        <v>18645.22</v>
      </c>
      <c r="J80" s="72">
        <f t="shared" si="67"/>
        <v>18645.22</v>
      </c>
      <c r="K80" s="72">
        <f t="shared" si="67"/>
        <v>18645.22</v>
      </c>
      <c r="L80" s="72">
        <f t="shared" si="67"/>
        <v>18645.22</v>
      </c>
      <c r="M80" s="72">
        <f t="shared" si="67"/>
        <v>18645.22</v>
      </c>
      <c r="N80" s="72">
        <f t="shared" si="67"/>
        <v>18645.22</v>
      </c>
      <c r="O80" s="72">
        <f t="shared" si="67"/>
        <v>18645.22</v>
      </c>
    </row>
    <row r="81" spans="1:15" ht="30" customHeight="1" x14ac:dyDescent="0.2">
      <c r="A81" s="74">
        <v>56401</v>
      </c>
      <c r="B81" s="73" t="s">
        <v>109</v>
      </c>
      <c r="C81" s="72">
        <v>500000</v>
      </c>
      <c r="D81" s="72">
        <f>C81/12</f>
        <v>41666.666666666664</v>
      </c>
      <c r="E81" s="72">
        <f t="shared" ref="E81:O81" si="68">D81</f>
        <v>41666.666666666664</v>
      </c>
      <c r="F81" s="72">
        <f t="shared" si="68"/>
        <v>41666.666666666664</v>
      </c>
      <c r="G81" s="72">
        <f t="shared" si="68"/>
        <v>41666.666666666664</v>
      </c>
      <c r="H81" s="72">
        <f t="shared" si="68"/>
        <v>41666.666666666664</v>
      </c>
      <c r="I81" s="72">
        <f t="shared" si="68"/>
        <v>41666.666666666664</v>
      </c>
      <c r="J81" s="72">
        <f t="shared" si="68"/>
        <v>41666.666666666664</v>
      </c>
      <c r="K81" s="72">
        <f t="shared" si="68"/>
        <v>41666.666666666664</v>
      </c>
      <c r="L81" s="72">
        <f t="shared" si="68"/>
        <v>41666.666666666664</v>
      </c>
      <c r="M81" s="72">
        <f t="shared" si="68"/>
        <v>41666.666666666664</v>
      </c>
      <c r="N81" s="72">
        <f t="shared" si="68"/>
        <v>41666.666666666664</v>
      </c>
      <c r="O81" s="72">
        <f t="shared" si="68"/>
        <v>41666.666666666664</v>
      </c>
    </row>
    <row r="82" spans="1:15" s="68" customFormat="1" ht="62.1" customHeight="1" x14ac:dyDescent="0.2">
      <c r="A82" s="71"/>
      <c r="B82" s="70" t="s">
        <v>72</v>
      </c>
      <c r="C82" s="69">
        <f>C79+C39+C10</f>
        <v>14174560.83</v>
      </c>
      <c r="D82" s="69"/>
      <c r="E82" s="69"/>
      <c r="F82" s="69">
        <f>D10+E10+F10+D39+E39+F39+D79+E79+F79</f>
        <v>3543640.2075000005</v>
      </c>
      <c r="G82" s="69"/>
      <c r="H82" s="69"/>
      <c r="I82" s="69">
        <f>G10+H10+I10+G39+H39+I39+G79+H79+I79</f>
        <v>3543640.2075000005</v>
      </c>
      <c r="J82" s="69"/>
      <c r="K82" s="69"/>
      <c r="L82" s="69">
        <f>J10+K10+L10+J39+K39+L39+J79+K79+L79</f>
        <v>3543640.2075000005</v>
      </c>
      <c r="M82" s="69"/>
      <c r="N82" s="69"/>
      <c r="O82" s="69">
        <f>M10+N10+O10+M39+N39+O39+M79+N79+O79</f>
        <v>3543640.2075000005</v>
      </c>
    </row>
    <row r="85" spans="1:15" x14ac:dyDescent="0.2">
      <c r="C85" s="67"/>
    </row>
  </sheetData>
  <mergeCells count="5">
    <mergeCell ref="B1:O1"/>
    <mergeCell ref="B2:O2"/>
    <mergeCell ref="B3:O3"/>
    <mergeCell ref="B4:O4"/>
    <mergeCell ref="B6:O6"/>
  </mergeCells>
  <printOptions horizontalCentered="1"/>
  <pageMargins left="0.11811023622047245" right="0" top="0.35433070866141736" bottom="0.55118110236220474" header="0.31496062992125984" footer="0.31496062992125984"/>
  <pageSetup paperSize="305" scale="65" orientation="landscape" r:id="rId1"/>
  <headerFooter alignWithMargins="0"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P22"/>
  <sheetViews>
    <sheetView showGridLines="0" workbookViewId="0">
      <selection activeCell="K35" sqref="K35"/>
    </sheetView>
  </sheetViews>
  <sheetFormatPr baseColWidth="10" defaultColWidth="11.28515625" defaultRowHeight="12.75" x14ac:dyDescent="0.2"/>
  <cols>
    <col min="1" max="1" width="2.7109375" customWidth="1"/>
    <col min="2" max="2" width="3.28515625" customWidth="1"/>
    <col min="3" max="14" width="11.28515625" customWidth="1"/>
    <col min="15" max="15" width="8.85546875" customWidth="1"/>
    <col min="16" max="16" width="8" customWidth="1"/>
  </cols>
  <sheetData>
    <row r="2" spans="2:16" ht="13.5" thickBot="1" x14ac:dyDescent="0.25"/>
    <row r="3" spans="2:16" ht="16.5" thickTop="1" x14ac:dyDescent="0.25">
      <c r="B3" s="7" t="s">
        <v>37</v>
      </c>
      <c r="C3" s="8"/>
      <c r="D3" s="9"/>
      <c r="E3" s="10"/>
      <c r="F3" s="10"/>
      <c r="G3" s="10"/>
      <c r="H3" s="11"/>
      <c r="I3" s="11"/>
      <c r="J3" s="11"/>
      <c r="K3" s="11"/>
      <c r="L3" s="12"/>
      <c r="M3" s="11"/>
      <c r="N3" s="13"/>
      <c r="O3" s="11"/>
      <c r="P3" s="14"/>
    </row>
    <row r="4" spans="2:16" ht="18" x14ac:dyDescent="0.25">
      <c r="B4" s="15"/>
      <c r="C4" s="5"/>
      <c r="D4" s="6"/>
      <c r="E4" s="1"/>
      <c r="F4" s="1"/>
      <c r="G4" s="1"/>
      <c r="H4" s="2"/>
      <c r="I4" s="2"/>
      <c r="J4" s="2"/>
      <c r="K4" s="2"/>
      <c r="L4" s="3"/>
      <c r="M4" s="2"/>
      <c r="N4" s="4"/>
      <c r="O4" s="2"/>
      <c r="P4" s="16"/>
    </row>
    <row r="5" spans="2:16" x14ac:dyDescent="0.2">
      <c r="B5" s="17"/>
      <c r="C5" s="108" t="s">
        <v>29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10"/>
    </row>
    <row r="6" spans="2:16" x14ac:dyDescent="0.2">
      <c r="B6" s="17"/>
      <c r="C6" s="108" t="s">
        <v>30</v>
      </c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10"/>
    </row>
    <row r="7" spans="2:16" x14ac:dyDescent="0.2">
      <c r="B7" s="17"/>
      <c r="C7" s="108" t="s">
        <v>31</v>
      </c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10"/>
    </row>
    <row r="8" spans="2:16" x14ac:dyDescent="0.2">
      <c r="B8" s="17"/>
      <c r="C8" s="108" t="s">
        <v>32</v>
      </c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10"/>
    </row>
    <row r="9" spans="2:16" x14ac:dyDescent="0.2">
      <c r="B9" s="17"/>
      <c r="C9" s="108" t="s">
        <v>33</v>
      </c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10"/>
    </row>
    <row r="10" spans="2:16" x14ac:dyDescent="0.2">
      <c r="B10" s="17"/>
      <c r="C10" s="108" t="s">
        <v>34</v>
      </c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10"/>
    </row>
    <row r="11" spans="2:16" x14ac:dyDescent="0.2">
      <c r="B11" s="17"/>
      <c r="C11" s="108" t="s">
        <v>35</v>
      </c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2:16" x14ac:dyDescent="0.2">
      <c r="B12" s="17"/>
      <c r="C12" s="108" t="s">
        <v>28</v>
      </c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10"/>
    </row>
    <row r="13" spans="2:16" ht="27" customHeight="1" x14ac:dyDescent="0.2">
      <c r="B13" s="17"/>
      <c r="C13" s="111" t="s">
        <v>36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3"/>
    </row>
    <row r="14" spans="2:16" x14ac:dyDescent="0.2">
      <c r="B14" s="17"/>
      <c r="C14" s="108" t="s">
        <v>38</v>
      </c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10"/>
    </row>
    <row r="15" spans="2:16" x14ac:dyDescent="0.2">
      <c r="B15" s="17"/>
      <c r="C15" s="108" t="s">
        <v>39</v>
      </c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10"/>
    </row>
    <row r="16" spans="2:16" x14ac:dyDescent="0.2">
      <c r="B16" s="17"/>
      <c r="C16" s="108" t="s">
        <v>41</v>
      </c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10"/>
    </row>
    <row r="17" spans="2:16" x14ac:dyDescent="0.2">
      <c r="B17" s="17"/>
      <c r="C17" s="108" t="s">
        <v>42</v>
      </c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10"/>
    </row>
    <row r="18" spans="2:16" x14ac:dyDescent="0.2">
      <c r="B18" s="17"/>
      <c r="C18" s="108" t="s">
        <v>43</v>
      </c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0"/>
    </row>
    <row r="19" spans="2:16" x14ac:dyDescent="0.2">
      <c r="B19" s="17"/>
      <c r="C19" s="21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3"/>
    </row>
    <row r="20" spans="2:16" x14ac:dyDescent="0.2">
      <c r="B20" s="17"/>
      <c r="C20" s="21" t="s">
        <v>44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3"/>
    </row>
    <row r="21" spans="2:16" ht="13.5" thickBot="1" x14ac:dyDescent="0.25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20"/>
    </row>
    <row r="22" spans="2:16" ht="13.5" thickTop="1" x14ac:dyDescent="0.2"/>
  </sheetData>
  <mergeCells count="14">
    <mergeCell ref="C10:P10"/>
    <mergeCell ref="C18:P18"/>
    <mergeCell ref="C17:P17"/>
    <mergeCell ref="C11:P11"/>
    <mergeCell ref="C12:P12"/>
    <mergeCell ref="C13:P13"/>
    <mergeCell ref="C14:P14"/>
    <mergeCell ref="C15:P15"/>
    <mergeCell ref="C16:P16"/>
    <mergeCell ref="C5:P5"/>
    <mergeCell ref="C6:P6"/>
    <mergeCell ref="C7:P7"/>
    <mergeCell ref="C8:P8"/>
    <mergeCell ref="C9:P9"/>
  </mergeCells>
  <pageMargins left="0.7" right="0.7" top="0.75" bottom="0.75" header="0.3" footer="0.3"/>
  <pageSetup paperSize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Programa Anual Adquisiciones</vt:lpstr>
      <vt:lpstr>Calendario Financiero </vt:lpstr>
      <vt:lpstr>Descripción</vt:lpstr>
      <vt:lpstr>'Calendario Financiero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Carlos</dc:creator>
  <cp:lastModifiedBy>Compras</cp:lastModifiedBy>
  <cp:lastPrinted>2024-11-19T17:40:13Z</cp:lastPrinted>
  <dcterms:created xsi:type="dcterms:W3CDTF">2007-02-16T17:27:51Z</dcterms:created>
  <dcterms:modified xsi:type="dcterms:W3CDTF">2025-01-09T19:16:43Z</dcterms:modified>
</cp:coreProperties>
</file>